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corrigé du devoir" sheetId="1" r:id="rId1"/>
  </sheets>
  <calcPr calcId="125725"/>
</workbook>
</file>

<file path=xl/calcChain.xml><?xml version="1.0" encoding="utf-8"?>
<calcChain xmlns="http://schemas.openxmlformats.org/spreadsheetml/2006/main">
  <c r="I128" i="1"/>
  <c r="H128"/>
  <c r="G128"/>
  <c r="F128"/>
  <c r="E128"/>
  <c r="D128"/>
  <c r="C102"/>
  <c r="C101"/>
  <c r="I28"/>
  <c r="H30" s="1"/>
  <c r="I29" s="1"/>
  <c r="F28"/>
  <c r="E30" s="1"/>
  <c r="F29" s="1"/>
  <c r="G28"/>
  <c r="F30" s="1"/>
  <c r="G29" s="1"/>
  <c r="H28"/>
  <c r="G30" s="1"/>
  <c r="H29" s="1"/>
  <c r="E28"/>
  <c r="D30" s="1"/>
  <c r="E29" s="1"/>
  <c r="D28"/>
  <c r="D29" s="1"/>
  <c r="I24"/>
  <c r="F24"/>
  <c r="G24"/>
  <c r="F26" s="1"/>
  <c r="G25" s="1"/>
  <c r="H24"/>
  <c r="G26" s="1"/>
  <c r="H25" s="1"/>
  <c r="E24"/>
  <c r="D26" s="1"/>
  <c r="E25" s="1"/>
  <c r="D24"/>
  <c r="D25" s="1"/>
  <c r="I15"/>
  <c r="I18"/>
  <c r="H18"/>
  <c r="G18"/>
  <c r="F18"/>
  <c r="E18"/>
  <c r="D18"/>
  <c r="H15"/>
  <c r="G15"/>
  <c r="F15"/>
  <c r="E15"/>
  <c r="D15"/>
  <c r="D19" l="1"/>
  <c r="D118" s="1"/>
  <c r="D119" s="1"/>
  <c r="D129" s="1"/>
  <c r="H19"/>
  <c r="H118" s="1"/>
  <c r="H119" s="1"/>
  <c r="H129" s="1"/>
  <c r="G19"/>
  <c r="G118" s="1"/>
  <c r="G119" s="1"/>
  <c r="G129" s="1"/>
  <c r="F19"/>
  <c r="F118" s="1"/>
  <c r="F119" s="1"/>
  <c r="F129" s="1"/>
  <c r="E19"/>
  <c r="E118" s="1"/>
  <c r="E119" s="1"/>
  <c r="E129" s="1"/>
  <c r="D27"/>
  <c r="I31"/>
  <c r="I102" s="1"/>
  <c r="H31"/>
  <c r="H102" s="1"/>
  <c r="G31"/>
  <c r="G102" s="1"/>
  <c r="F31"/>
  <c r="F102" s="1"/>
  <c r="H26"/>
  <c r="I25" s="1"/>
  <c r="I27" s="1"/>
  <c r="I101" s="1"/>
  <c r="E26"/>
  <c r="F25" s="1"/>
  <c r="F27" s="1"/>
  <c r="F101" s="1"/>
  <c r="I19"/>
  <c r="I118" s="1"/>
  <c r="I119" s="1"/>
  <c r="I129" s="1"/>
  <c r="D31"/>
  <c r="D102" s="1"/>
  <c r="E31"/>
  <c r="E102" s="1"/>
  <c r="E27"/>
  <c r="E101" s="1"/>
  <c r="G27"/>
  <c r="G101" s="1"/>
  <c r="D36" l="1"/>
  <c r="D101"/>
  <c r="D73"/>
  <c r="D76" s="1"/>
  <c r="H27"/>
  <c r="H101" s="1"/>
  <c r="G36"/>
  <c r="G38" s="1"/>
  <c r="G73"/>
  <c r="E36"/>
  <c r="E48" s="1"/>
  <c r="E50" s="1"/>
  <c r="E73"/>
  <c r="E39"/>
  <c r="E41" s="1"/>
  <c r="E77"/>
  <c r="D39"/>
  <c r="D51" s="1"/>
  <c r="D77"/>
  <c r="F36"/>
  <c r="F38" s="1"/>
  <c r="F73"/>
  <c r="I36"/>
  <c r="I48" s="1"/>
  <c r="I50" s="1"/>
  <c r="I73"/>
  <c r="F39"/>
  <c r="F41" s="1"/>
  <c r="F77"/>
  <c r="G39"/>
  <c r="G51" s="1"/>
  <c r="G77"/>
  <c r="H39"/>
  <c r="H41" s="1"/>
  <c r="H77"/>
  <c r="I39"/>
  <c r="I51" s="1"/>
  <c r="I77"/>
  <c r="D87" l="1"/>
  <c r="D90" s="1"/>
  <c r="H36"/>
  <c r="H38" s="1"/>
  <c r="H42" s="1"/>
  <c r="I38"/>
  <c r="G41"/>
  <c r="G42" s="1"/>
  <c r="E38"/>
  <c r="E42" s="1"/>
  <c r="D41"/>
  <c r="I41"/>
  <c r="H73"/>
  <c r="H87" s="1"/>
  <c r="H90" s="1"/>
  <c r="F51"/>
  <c r="F60" s="1"/>
  <c r="F62" s="1"/>
  <c r="F48"/>
  <c r="F50" s="1"/>
  <c r="D38"/>
  <c r="D48"/>
  <c r="D50" s="1"/>
  <c r="E51"/>
  <c r="E60" s="1"/>
  <c r="E62" s="1"/>
  <c r="H51"/>
  <c r="H60" s="1"/>
  <c r="H62" s="1"/>
  <c r="G48"/>
  <c r="G50" s="1"/>
  <c r="I80"/>
  <c r="I91"/>
  <c r="H80"/>
  <c r="H91"/>
  <c r="G80"/>
  <c r="G91"/>
  <c r="F80"/>
  <c r="F91"/>
  <c r="I76"/>
  <c r="I81" s="1"/>
  <c r="I126" s="1"/>
  <c r="I87"/>
  <c r="I90" s="1"/>
  <c r="F76"/>
  <c r="F81" s="1"/>
  <c r="F126" s="1"/>
  <c r="F87"/>
  <c r="F90" s="1"/>
  <c r="D80"/>
  <c r="D81" s="1"/>
  <c r="D126" s="1"/>
  <c r="D91"/>
  <c r="E80"/>
  <c r="E91"/>
  <c r="E76"/>
  <c r="E87"/>
  <c r="E90" s="1"/>
  <c r="G76"/>
  <c r="G87"/>
  <c r="G90" s="1"/>
  <c r="H76"/>
  <c r="F42"/>
  <c r="I53"/>
  <c r="I54" s="1"/>
  <c r="I60"/>
  <c r="I62" s="1"/>
  <c r="G53"/>
  <c r="G60"/>
  <c r="G62" s="1"/>
  <c r="D53"/>
  <c r="D60"/>
  <c r="D62" s="1"/>
  <c r="H48" l="1"/>
  <c r="H50" s="1"/>
  <c r="I42"/>
  <c r="I43" s="1"/>
  <c r="H44" s="1"/>
  <c r="D42"/>
  <c r="D43" s="1"/>
  <c r="E53"/>
  <c r="E54" s="1"/>
  <c r="E55" s="1"/>
  <c r="F53"/>
  <c r="F54" s="1"/>
  <c r="F55" s="1"/>
  <c r="H53"/>
  <c r="G81"/>
  <c r="G126" s="1"/>
  <c r="E81"/>
  <c r="H81"/>
  <c r="F104"/>
  <c r="D104"/>
  <c r="D54"/>
  <c r="D55" s="1"/>
  <c r="I104"/>
  <c r="G54"/>
  <c r="G55" s="1"/>
  <c r="E63"/>
  <c r="D64" s="1"/>
  <c r="D63"/>
  <c r="F63"/>
  <c r="E64" s="1"/>
  <c r="G63"/>
  <c r="F64" s="1"/>
  <c r="H63"/>
  <c r="G64" s="1"/>
  <c r="I63"/>
  <c r="H64" s="1"/>
  <c r="I55"/>
  <c r="H43"/>
  <c r="G44" s="1"/>
  <c r="G43"/>
  <c r="F44" s="1"/>
  <c r="E43"/>
  <c r="D44" s="1"/>
  <c r="F43"/>
  <c r="E44" s="1"/>
  <c r="H54" l="1"/>
  <c r="H55" s="1"/>
  <c r="D45"/>
  <c r="D47" s="1"/>
  <c r="E104"/>
  <c r="E126"/>
  <c r="H104"/>
  <c r="H126"/>
  <c r="G104"/>
  <c r="D65"/>
  <c r="D67" s="1"/>
  <c r="D94"/>
  <c r="D95" s="1"/>
  <c r="D127" s="1"/>
  <c r="H56"/>
  <c r="I94"/>
  <c r="I95" s="1"/>
  <c r="I127" s="1"/>
  <c r="G56"/>
  <c r="G57" s="1"/>
  <c r="G59" s="1"/>
  <c r="H94"/>
  <c r="H95" s="1"/>
  <c r="H127" s="1"/>
  <c r="F56"/>
  <c r="F57" s="1"/>
  <c r="F59" s="1"/>
  <c r="G94"/>
  <c r="G95" s="1"/>
  <c r="G127" s="1"/>
  <c r="E56"/>
  <c r="E57" s="1"/>
  <c r="E59" s="1"/>
  <c r="F94"/>
  <c r="F95" s="1"/>
  <c r="F127" s="1"/>
  <c r="D56"/>
  <c r="D57" s="1"/>
  <c r="D59" s="1"/>
  <c r="E94"/>
  <c r="E95" s="1"/>
  <c r="E127" s="1"/>
  <c r="I65"/>
  <c r="I67" s="1"/>
  <c r="H65"/>
  <c r="H67" s="1"/>
  <c r="G65"/>
  <c r="G67" s="1"/>
  <c r="F65"/>
  <c r="F67" s="1"/>
  <c r="E65"/>
  <c r="E67" s="1"/>
  <c r="I57"/>
  <c r="I59" s="1"/>
  <c r="I45"/>
  <c r="I47" s="1"/>
  <c r="F45"/>
  <c r="F47" s="1"/>
  <c r="E45"/>
  <c r="E47" s="1"/>
  <c r="G45"/>
  <c r="G47" s="1"/>
  <c r="H45"/>
  <c r="H47" s="1"/>
  <c r="H57" l="1"/>
  <c r="H59" s="1"/>
  <c r="H68" s="1"/>
  <c r="H125" s="1"/>
  <c r="H130" s="1"/>
  <c r="I68"/>
  <c r="F105"/>
  <c r="D105"/>
  <c r="D68"/>
  <c r="D125" s="1"/>
  <c r="D130" s="1"/>
  <c r="H105"/>
  <c r="E105"/>
  <c r="G105"/>
  <c r="I105"/>
  <c r="F68"/>
  <c r="F125" s="1"/>
  <c r="F130" s="1"/>
  <c r="E68"/>
  <c r="E125" s="1"/>
  <c r="E130" s="1"/>
  <c r="G68"/>
  <c r="G125" s="1"/>
  <c r="G130" s="1"/>
  <c r="H103" l="1"/>
  <c r="H106" s="1"/>
  <c r="I103"/>
  <c r="I106" s="1"/>
  <c r="I125"/>
  <c r="I130" s="1"/>
  <c r="D103"/>
  <c r="D106" s="1"/>
  <c r="F103"/>
  <c r="F106" s="1"/>
  <c r="E103"/>
  <c r="E106" s="1"/>
  <c r="G103"/>
  <c r="G106" s="1"/>
</calcChain>
</file>

<file path=xl/sharedStrings.xml><?xml version="1.0" encoding="utf-8"?>
<sst xmlns="http://schemas.openxmlformats.org/spreadsheetml/2006/main" count="162" uniqueCount="62">
  <si>
    <t>Charges indirectes</t>
  </si>
  <si>
    <t>Charges indirectes de production</t>
  </si>
  <si>
    <t xml:space="preserve">MOD </t>
  </si>
  <si>
    <t>Quantité à vendre</t>
  </si>
  <si>
    <t>Quantité à produire</t>
  </si>
  <si>
    <t>Stock initial</t>
  </si>
  <si>
    <t>Stock final</t>
  </si>
  <si>
    <t>Quantité de MP nécessaire</t>
  </si>
  <si>
    <t>Quantité à consommer</t>
  </si>
  <si>
    <t>Quantité à acheter</t>
  </si>
  <si>
    <t>Nombre des heures</t>
  </si>
  <si>
    <t>Cout d'une heure</t>
  </si>
  <si>
    <t>Charges indirectes / heure</t>
  </si>
  <si>
    <t>Approvisionnements</t>
  </si>
  <si>
    <t>Main d'œuvre directe</t>
  </si>
  <si>
    <t>Frais généraux</t>
  </si>
  <si>
    <t>Charges de commercialisation</t>
  </si>
  <si>
    <t>Total des charges</t>
  </si>
  <si>
    <t>ECOLE  DES  HAUTES  ETUDES  COMMERCIALES  D'ALGER</t>
  </si>
  <si>
    <t>Juillet</t>
  </si>
  <si>
    <t>Aout</t>
  </si>
  <si>
    <t>Septembre</t>
  </si>
  <si>
    <t>Octobre</t>
  </si>
  <si>
    <t>Novembre</t>
  </si>
  <si>
    <t>Décembre</t>
  </si>
  <si>
    <t>Prix de vente</t>
  </si>
  <si>
    <t>Chiffre d'affaires</t>
  </si>
  <si>
    <t>Chiffre d'affaires total</t>
  </si>
  <si>
    <t>Standard</t>
  </si>
  <si>
    <t>Classique</t>
  </si>
  <si>
    <t>Aluminium</t>
  </si>
  <si>
    <t>Alliage</t>
  </si>
  <si>
    <t>Or</t>
  </si>
  <si>
    <t>Prix d'achat</t>
  </si>
  <si>
    <t>Cout d'approvisionnement</t>
  </si>
  <si>
    <t>Cout d'achat de l'aluminium</t>
  </si>
  <si>
    <t>Quantité à produire MS</t>
  </si>
  <si>
    <t>Quantité à produire MC</t>
  </si>
  <si>
    <t>Cout d'achat de l'alliage</t>
  </si>
  <si>
    <t>Cout d'achat d'or</t>
  </si>
  <si>
    <t>Quantité à consommer T</t>
  </si>
  <si>
    <t>MOD</t>
  </si>
  <si>
    <t>CI</t>
  </si>
  <si>
    <t>1.  Budget des ventes :</t>
  </si>
  <si>
    <t>2.  Budget de production (en volume) :</t>
  </si>
  <si>
    <t xml:space="preserve">3.  Budget des approvisionnements : </t>
  </si>
  <si>
    <t xml:space="preserve">4.  Budget de main d'œuvre directe : </t>
  </si>
  <si>
    <t>5.  Budget des charges indirectes de production :</t>
  </si>
  <si>
    <r>
      <rPr>
        <b/>
        <u/>
        <sz val="14"/>
        <color theme="1"/>
        <rFont val="Times New Roman"/>
        <family val="1"/>
      </rPr>
      <t>Niveau</t>
    </r>
    <r>
      <rPr>
        <b/>
        <sz val="14"/>
        <color theme="1"/>
        <rFont val="Times New Roman"/>
        <family val="1"/>
      </rPr>
      <t xml:space="preserve"> : </t>
    </r>
    <r>
      <rPr>
        <sz val="14"/>
        <color theme="1"/>
        <rFont val="Times New Roman"/>
        <family val="1"/>
      </rPr>
      <t>3 ème année</t>
    </r>
  </si>
  <si>
    <r>
      <rPr>
        <b/>
        <u/>
        <sz val="14"/>
        <color theme="1"/>
        <rFont val="Times New Roman"/>
        <family val="1"/>
      </rPr>
      <t>Spécialité</t>
    </r>
    <r>
      <rPr>
        <b/>
        <sz val="14"/>
        <color theme="1"/>
        <rFont val="Times New Roman"/>
        <family val="1"/>
      </rPr>
      <t xml:space="preserve"> : </t>
    </r>
    <r>
      <rPr>
        <sz val="14"/>
        <color theme="1"/>
        <rFont val="Times New Roman"/>
        <family val="1"/>
      </rPr>
      <t>Management</t>
    </r>
  </si>
  <si>
    <r>
      <rPr>
        <b/>
        <u/>
        <sz val="14"/>
        <color theme="1"/>
        <rFont val="Times New Roman"/>
        <family val="1"/>
      </rPr>
      <t>Groupe</t>
    </r>
    <r>
      <rPr>
        <b/>
        <sz val="14"/>
        <color theme="1"/>
        <rFont val="Times New Roman"/>
        <family val="1"/>
      </rPr>
      <t xml:space="preserve"> : 2</t>
    </r>
  </si>
  <si>
    <t>6.  Budget de production (en valeur) :</t>
  </si>
  <si>
    <t>Approvisionnement</t>
  </si>
  <si>
    <t>7.  Budget des frais généraux :</t>
  </si>
  <si>
    <t>8.  Budget des charges commercialisation :</t>
  </si>
  <si>
    <t>Charge de commercialisation ( 8 % du CA)</t>
  </si>
  <si>
    <t>9.  Budget des charges :</t>
  </si>
  <si>
    <t>Total des charges de production</t>
  </si>
  <si>
    <t>CORRIGE TYPE  DU 1er DEVOIR</t>
  </si>
  <si>
    <r>
      <rPr>
        <b/>
        <sz val="14"/>
        <color theme="1"/>
        <rFont val="Times New Roman"/>
        <family val="1"/>
      </rPr>
      <t xml:space="preserve">            </t>
    </r>
    <r>
      <rPr>
        <b/>
        <u/>
        <sz val="14"/>
        <color theme="1"/>
        <rFont val="Times New Roman"/>
        <family val="1"/>
      </rPr>
      <t>Enseignant</t>
    </r>
    <r>
      <rPr>
        <sz val="14"/>
        <color theme="1"/>
        <rFont val="Times New Roman"/>
        <family val="1"/>
      </rPr>
      <t xml:space="preserve"> : KHERRI Abdenacer</t>
    </r>
  </si>
  <si>
    <r>
      <rPr>
        <b/>
        <sz val="14"/>
        <color theme="1"/>
        <rFont val="Times New Roman"/>
        <family val="1"/>
      </rPr>
      <t xml:space="preserve">            </t>
    </r>
    <r>
      <rPr>
        <b/>
        <u/>
        <sz val="14"/>
        <color theme="1"/>
        <rFont val="Times New Roman"/>
        <family val="1"/>
      </rPr>
      <t>Module</t>
    </r>
    <r>
      <rPr>
        <sz val="14"/>
        <color theme="1"/>
        <rFont val="Times New Roman"/>
        <family val="1"/>
      </rPr>
      <t xml:space="preserve"> : Gestion Budgétaire</t>
    </r>
  </si>
  <si>
    <r>
      <t xml:space="preserve">           </t>
    </r>
    <r>
      <rPr>
        <b/>
        <sz val="14"/>
        <color theme="1"/>
        <rFont val="Times New Roman"/>
        <family val="1"/>
      </rPr>
      <t xml:space="preserve"> </t>
    </r>
    <r>
      <rPr>
        <b/>
        <u/>
        <sz val="14"/>
        <color theme="1"/>
        <rFont val="Times New Roman"/>
        <family val="1"/>
      </rPr>
      <t>Année académique</t>
    </r>
    <r>
      <rPr>
        <sz val="14"/>
        <color theme="1"/>
        <rFont val="Times New Roman"/>
        <family val="1"/>
      </rPr>
      <t xml:space="preserve"> : 2011/2012</t>
    </r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</si>
</sst>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26" xfId="0" applyFont="1" applyBorder="1"/>
    <xf numFmtId="0" fontId="2" fillId="0" borderId="6" xfId="0" applyFont="1" applyBorder="1"/>
    <xf numFmtId="0" fontId="2" fillId="0" borderId="1" xfId="0" applyFont="1" applyBorder="1"/>
    <xf numFmtId="0" fontId="7" fillId="0" borderId="19" xfId="0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3" fontId="7" fillId="0" borderId="18" xfId="0" applyNumberFormat="1" applyFont="1" applyBorder="1"/>
    <xf numFmtId="3" fontId="7" fillId="0" borderId="17" xfId="0" applyNumberFormat="1" applyFont="1" applyBorder="1"/>
    <xf numFmtId="0" fontId="7" fillId="0" borderId="28" xfId="0" applyFont="1" applyBorder="1"/>
    <xf numFmtId="3" fontId="7" fillId="0" borderId="8" xfId="0" applyNumberFormat="1" applyFont="1" applyBorder="1"/>
    <xf numFmtId="3" fontId="7" fillId="0" borderId="9" xfId="0" applyNumberFormat="1" applyFont="1" applyBorder="1"/>
    <xf numFmtId="3" fontId="7" fillId="0" borderId="24" xfId="0" applyNumberFormat="1" applyFont="1" applyBorder="1"/>
    <xf numFmtId="3" fontId="7" fillId="0" borderId="10" xfId="0" applyNumberFormat="1" applyFont="1" applyBorder="1"/>
    <xf numFmtId="3" fontId="7" fillId="0" borderId="30" xfId="0" applyNumberFormat="1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27" xfId="0" applyFont="1" applyBorder="1"/>
    <xf numFmtId="0" fontId="2" fillId="0" borderId="41" xfId="0" applyFont="1" applyBorder="1"/>
    <xf numFmtId="0" fontId="7" fillId="0" borderId="34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2" fillId="0" borderId="43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5" xfId="0" applyNumberFormat="1" applyFont="1" applyFill="1" applyBorder="1"/>
    <xf numFmtId="0" fontId="2" fillId="0" borderId="4" xfId="0" applyNumberFormat="1" applyFont="1" applyFill="1" applyBorder="1"/>
    <xf numFmtId="0" fontId="2" fillId="0" borderId="5" xfId="0" applyNumberFormat="1" applyFont="1" applyFill="1" applyBorder="1"/>
    <xf numFmtId="0" fontId="2" fillId="0" borderId="46" xfId="0" applyNumberFormat="1" applyFont="1" applyFill="1" applyBorder="1"/>
    <xf numFmtId="0" fontId="2" fillId="0" borderId="1" xfId="0" applyNumberFormat="1" applyFont="1" applyFill="1" applyBorder="1"/>
    <xf numFmtId="0" fontId="2" fillId="0" borderId="27" xfId="1" applyNumberFormat="1" applyFont="1" applyFill="1" applyBorder="1"/>
    <xf numFmtId="0" fontId="2" fillId="0" borderId="27" xfId="0" applyNumberFormat="1" applyFont="1" applyFill="1" applyBorder="1"/>
    <xf numFmtId="0" fontId="2" fillId="0" borderId="47" xfId="0" applyNumberFormat="1" applyFont="1" applyFill="1" applyBorder="1"/>
    <xf numFmtId="0" fontId="2" fillId="0" borderId="2" xfId="0" applyNumberFormat="1" applyFont="1" applyFill="1" applyBorder="1"/>
    <xf numFmtId="0" fontId="2" fillId="0" borderId="42" xfId="0" applyNumberFormat="1" applyFont="1" applyFill="1" applyBorder="1"/>
    <xf numFmtId="0" fontId="7" fillId="0" borderId="21" xfId="0" applyFont="1" applyBorder="1"/>
    <xf numFmtId="0" fontId="7" fillId="0" borderId="30" xfId="0" applyNumberFormat="1" applyFont="1" applyFill="1" applyBorder="1"/>
    <xf numFmtId="0" fontId="7" fillId="0" borderId="16" xfId="0" applyNumberFormat="1" applyFont="1" applyFill="1" applyBorder="1"/>
    <xf numFmtId="0" fontId="7" fillId="0" borderId="17" xfId="0" applyNumberFormat="1" applyFont="1" applyFill="1" applyBorder="1"/>
    <xf numFmtId="0" fontId="2" fillId="0" borderId="48" xfId="0" applyNumberFormat="1" applyFont="1" applyFill="1" applyBorder="1"/>
    <xf numFmtId="0" fontId="2" fillId="0" borderId="12" xfId="0" applyNumberFormat="1" applyFont="1" applyFill="1" applyBorder="1"/>
    <xf numFmtId="0" fontId="2" fillId="0" borderId="44" xfId="0" applyNumberFormat="1" applyFont="1" applyFill="1" applyBorder="1"/>
    <xf numFmtId="0" fontId="2" fillId="0" borderId="38" xfId="0" applyFont="1" applyBorder="1"/>
    <xf numFmtId="0" fontId="2" fillId="0" borderId="49" xfId="0" applyNumberFormat="1" applyFont="1" applyFill="1" applyBorder="1"/>
    <xf numFmtId="0" fontId="2" fillId="0" borderId="31" xfId="0" applyNumberFormat="1" applyFont="1" applyFill="1" applyBorder="1"/>
    <xf numFmtId="0" fontId="2" fillId="0" borderId="35" xfId="0" applyNumberFormat="1" applyFont="1" applyFill="1" applyBorder="1"/>
    <xf numFmtId="0" fontId="7" fillId="0" borderId="30" xfId="0" applyFont="1" applyFill="1" applyBorder="1"/>
    <xf numFmtId="0" fontId="7" fillId="0" borderId="16" xfId="0" applyFont="1" applyFill="1" applyBorder="1"/>
    <xf numFmtId="0" fontId="7" fillId="0" borderId="17" xfId="0" applyFont="1" applyFill="1" applyBorder="1"/>
    <xf numFmtId="0" fontId="2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NumberFormat="1" applyFont="1" applyFill="1" applyBorder="1"/>
    <xf numFmtId="0" fontId="2" fillId="0" borderId="45" xfId="0" applyFont="1" applyBorder="1"/>
    <xf numFmtId="0" fontId="2" fillId="0" borderId="46" xfId="0" applyNumberFormat="1" applyFont="1" applyBorder="1"/>
    <xf numFmtId="0" fontId="2" fillId="0" borderId="1" xfId="0" applyNumberFormat="1" applyFont="1" applyBorder="1"/>
    <xf numFmtId="0" fontId="2" fillId="0" borderId="27" xfId="0" applyNumberFormat="1" applyFont="1" applyBorder="1"/>
    <xf numFmtId="0" fontId="7" fillId="0" borderId="38" xfId="0" applyFont="1" applyBorder="1"/>
    <xf numFmtId="0" fontId="7" fillId="0" borderId="49" xfId="0" applyNumberFormat="1" applyFont="1" applyBorder="1"/>
    <xf numFmtId="0" fontId="7" fillId="0" borderId="31" xfId="0" applyNumberFormat="1" applyFont="1" applyBorder="1"/>
    <xf numFmtId="0" fontId="7" fillId="0" borderId="35" xfId="0" applyNumberFormat="1" applyFont="1" applyBorder="1"/>
    <xf numFmtId="0" fontId="2" fillId="0" borderId="48" xfId="0" applyNumberFormat="1" applyFont="1" applyBorder="1"/>
    <xf numFmtId="0" fontId="2" fillId="0" borderId="12" xfId="0" applyNumberFormat="1" applyFont="1" applyBorder="1"/>
    <xf numFmtId="0" fontId="2" fillId="0" borderId="44" xfId="0" applyNumberFormat="1" applyFont="1" applyBorder="1"/>
    <xf numFmtId="0" fontId="7" fillId="0" borderId="41" xfId="0" applyFont="1" applyBorder="1"/>
    <xf numFmtId="0" fontId="7" fillId="0" borderId="47" xfId="0" applyNumberFormat="1" applyFont="1" applyBorder="1"/>
    <xf numFmtId="0" fontId="7" fillId="0" borderId="2" xfId="0" applyNumberFormat="1" applyFont="1" applyBorder="1"/>
    <xf numFmtId="0" fontId="7" fillId="0" borderId="42" xfId="0" applyNumberFormat="1" applyFont="1" applyBorder="1"/>
    <xf numFmtId="0" fontId="7" fillId="0" borderId="30" xfId="0" applyNumberFormat="1" applyFont="1" applyBorder="1"/>
    <xf numFmtId="0" fontId="7" fillId="0" borderId="16" xfId="0" applyNumberFormat="1" applyFont="1" applyBorder="1"/>
    <xf numFmtId="0" fontId="7" fillId="0" borderId="17" xfId="0" applyNumberFormat="1" applyFont="1" applyBorder="1"/>
    <xf numFmtId="0" fontId="2" fillId="0" borderId="45" xfId="0" applyNumberFormat="1" applyFont="1" applyBorder="1"/>
    <xf numFmtId="0" fontId="2" fillId="0" borderId="4" xfId="0" applyNumberFormat="1" applyFont="1" applyBorder="1"/>
    <xf numFmtId="0" fontId="2" fillId="0" borderId="5" xfId="0" applyNumberFormat="1" applyFont="1" applyBorder="1"/>
    <xf numFmtId="0" fontId="2" fillId="0" borderId="32" xfId="0" applyFont="1" applyBorder="1"/>
    <xf numFmtId="0" fontId="2" fillId="0" borderId="31" xfId="0" applyFont="1" applyBorder="1"/>
    <xf numFmtId="0" fontId="2" fillId="0" borderId="35" xfId="0" applyFont="1" applyBorder="1"/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42" xfId="1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7" xfId="1" applyNumberFormat="1" applyFont="1" applyBorder="1" applyAlignment="1">
      <alignment horizontal="right" vertical="center"/>
    </xf>
    <xf numFmtId="0" fontId="2" fillId="0" borderId="53" xfId="0" applyFont="1" applyBorder="1"/>
    <xf numFmtId="0" fontId="2" fillId="0" borderId="54" xfId="0" applyFont="1" applyBorder="1"/>
    <xf numFmtId="0" fontId="2" fillId="0" borderId="22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2" xfId="0" applyFont="1" applyBorder="1"/>
    <xf numFmtId="3" fontId="2" fillId="0" borderId="3" xfId="0" applyNumberFormat="1" applyFont="1" applyBorder="1"/>
    <xf numFmtId="0" fontId="2" fillId="0" borderId="6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2" fillId="0" borderId="2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2" xfId="0" applyFont="1" applyBorder="1" applyAlignment="1">
      <alignment horizontal="left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914400</xdr:colOff>
      <xdr:row>3</xdr:row>
      <xdr:rowOff>38101</xdr:rowOff>
    </xdr:from>
    <xdr:to>
      <xdr:col>5</xdr:col>
      <xdr:colOff>400050</xdr:colOff>
      <xdr:row>5</xdr:row>
      <xdr:rowOff>142875</xdr:rowOff>
    </xdr:to>
    <xdr:pic>
      <xdr:nvPicPr>
        <xdr:cNvPr id="3" name="Image 2" descr="Logo EHEC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38575" y="390526"/>
          <a:ext cx="1581150" cy="561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41"/>
  <sheetViews>
    <sheetView tabSelected="1" workbookViewId="0">
      <selection activeCell="B35" sqref="B35"/>
    </sheetView>
  </sheetViews>
  <sheetFormatPr baseColWidth="10" defaultColWidth="11" defaultRowHeight="15.75"/>
  <cols>
    <col min="1" max="1" width="1.7109375" style="1" customWidth="1"/>
    <col min="2" max="2" width="14.7109375" style="1" customWidth="1"/>
    <col min="3" max="3" width="27.42578125" style="1" customWidth="1"/>
    <col min="4" max="9" width="15.7109375" style="1" customWidth="1"/>
    <col min="10" max="16384" width="11" style="1"/>
  </cols>
  <sheetData>
    <row r="1" spans="2:9" ht="2.25" customHeight="1" thickBot="1"/>
    <row r="2" spans="2:9" ht="21" thickBot="1">
      <c r="B2" s="132" t="s">
        <v>18</v>
      </c>
      <c r="C2" s="133"/>
      <c r="D2" s="133"/>
      <c r="E2" s="133"/>
      <c r="F2" s="133"/>
      <c r="G2" s="133"/>
      <c r="H2" s="133"/>
      <c r="I2" s="134"/>
    </row>
    <row r="3" spans="2:9" ht="4.5" customHeight="1"/>
    <row r="4" spans="2:9" ht="18.600000000000001" customHeight="1">
      <c r="B4" s="2" t="s">
        <v>48</v>
      </c>
      <c r="C4" s="3"/>
      <c r="F4" s="3"/>
      <c r="G4" s="146" t="s">
        <v>60</v>
      </c>
      <c r="H4" s="146"/>
      <c r="I4" s="146"/>
    </row>
    <row r="5" spans="2:9" ht="18.600000000000001" customHeight="1">
      <c r="B5" s="2" t="s">
        <v>49</v>
      </c>
      <c r="C5" s="3"/>
      <c r="F5" s="3"/>
      <c r="G5" s="146" t="s">
        <v>59</v>
      </c>
      <c r="H5" s="146"/>
      <c r="I5" s="146"/>
    </row>
    <row r="6" spans="2:9" ht="18.600000000000001" customHeight="1">
      <c r="B6" s="2" t="s">
        <v>50</v>
      </c>
      <c r="C6" s="3"/>
      <c r="F6" s="3"/>
      <c r="G6" s="146" t="s">
        <v>61</v>
      </c>
      <c r="H6" s="146"/>
      <c r="I6" s="146"/>
    </row>
    <row r="7" spans="2:9" ht="6" customHeight="1" thickBot="1"/>
    <row r="8" spans="2:9" ht="27" customHeight="1" thickBot="1">
      <c r="B8" s="135" t="s">
        <v>58</v>
      </c>
      <c r="C8" s="136"/>
      <c r="D8" s="136"/>
      <c r="E8" s="136"/>
      <c r="F8" s="136"/>
      <c r="G8" s="136"/>
      <c r="H8" s="136"/>
      <c r="I8" s="137"/>
    </row>
    <row r="9" spans="2:9" ht="6.75" customHeight="1" thickBot="1"/>
    <row r="10" spans="2:9" ht="20.100000000000001" customHeight="1" thickBot="1">
      <c r="B10" s="141" t="s">
        <v>43</v>
      </c>
      <c r="C10" s="142"/>
      <c r="D10" s="142"/>
      <c r="E10" s="142"/>
      <c r="F10" s="142"/>
      <c r="G10" s="142"/>
      <c r="H10" s="142"/>
      <c r="I10" s="143"/>
    </row>
    <row r="11" spans="2:9" ht="6" customHeight="1" thickBot="1"/>
    <row r="12" spans="2:9" ht="20.100000000000001" customHeight="1" thickBot="1">
      <c r="D12" s="4" t="s">
        <v>19</v>
      </c>
      <c r="E12" s="5" t="s">
        <v>20</v>
      </c>
      <c r="F12" s="5" t="s">
        <v>21</v>
      </c>
      <c r="G12" s="5" t="s">
        <v>22</v>
      </c>
      <c r="H12" s="6" t="s">
        <v>23</v>
      </c>
      <c r="I12" s="7" t="s">
        <v>24</v>
      </c>
    </row>
    <row r="13" spans="2:9" ht="20.100000000000001" customHeight="1">
      <c r="B13" s="138" t="s">
        <v>28</v>
      </c>
      <c r="C13" s="8" t="s">
        <v>3</v>
      </c>
      <c r="D13" s="90">
        <v>6000</v>
      </c>
      <c r="E13" s="91">
        <v>6200</v>
      </c>
      <c r="F13" s="91">
        <v>5800</v>
      </c>
      <c r="G13" s="91">
        <v>5200</v>
      </c>
      <c r="H13" s="105">
        <v>4000</v>
      </c>
      <c r="I13" s="92">
        <v>2800</v>
      </c>
    </row>
    <row r="14" spans="2:9" ht="20.100000000000001" customHeight="1" thickBot="1">
      <c r="B14" s="139"/>
      <c r="C14" s="12" t="s">
        <v>25</v>
      </c>
      <c r="D14" s="93">
        <v>45</v>
      </c>
      <c r="E14" s="94">
        <v>45</v>
      </c>
      <c r="F14" s="94">
        <v>45</v>
      </c>
      <c r="G14" s="94">
        <v>45</v>
      </c>
      <c r="H14" s="106">
        <v>45</v>
      </c>
      <c r="I14" s="107">
        <v>45</v>
      </c>
    </row>
    <row r="15" spans="2:9" ht="20.100000000000001" customHeight="1" thickBot="1">
      <c r="B15" s="140"/>
      <c r="C15" s="15" t="s">
        <v>26</v>
      </c>
      <c r="D15" s="16">
        <f>D13*D14</f>
        <v>270000</v>
      </c>
      <c r="E15" s="17">
        <f t="shared" ref="E15:I15" si="0">E13*E14</f>
        <v>279000</v>
      </c>
      <c r="F15" s="17">
        <f t="shared" si="0"/>
        <v>261000</v>
      </c>
      <c r="G15" s="17">
        <f t="shared" si="0"/>
        <v>234000</v>
      </c>
      <c r="H15" s="18">
        <f t="shared" si="0"/>
        <v>180000</v>
      </c>
      <c r="I15" s="19">
        <f t="shared" si="0"/>
        <v>126000</v>
      </c>
    </row>
    <row r="16" spans="2:9" ht="20.100000000000001" customHeight="1">
      <c r="B16" s="139" t="s">
        <v>29</v>
      </c>
      <c r="C16" s="8" t="s">
        <v>3</v>
      </c>
      <c r="D16" s="90">
        <v>1600</v>
      </c>
      <c r="E16" s="91">
        <v>1900</v>
      </c>
      <c r="F16" s="91">
        <v>2200</v>
      </c>
      <c r="G16" s="91">
        <v>1800</v>
      </c>
      <c r="H16" s="105">
        <v>1500</v>
      </c>
      <c r="I16" s="92">
        <v>1000</v>
      </c>
    </row>
    <row r="17" spans="2:9" ht="20.100000000000001" customHeight="1" thickBot="1">
      <c r="B17" s="139"/>
      <c r="C17" s="12" t="s">
        <v>25</v>
      </c>
      <c r="D17" s="93">
        <v>80</v>
      </c>
      <c r="E17" s="94">
        <v>80</v>
      </c>
      <c r="F17" s="94">
        <v>80</v>
      </c>
      <c r="G17" s="94">
        <v>80</v>
      </c>
      <c r="H17" s="106">
        <v>80</v>
      </c>
      <c r="I17" s="107">
        <v>80</v>
      </c>
    </row>
    <row r="18" spans="2:9" ht="20.100000000000001" customHeight="1" thickBot="1">
      <c r="B18" s="140"/>
      <c r="C18" s="20" t="s">
        <v>26</v>
      </c>
      <c r="D18" s="21">
        <f>D16*D17</f>
        <v>128000</v>
      </c>
      <c r="E18" s="22">
        <f t="shared" ref="E18:G18" si="1">E16*E17</f>
        <v>152000</v>
      </c>
      <c r="F18" s="22">
        <f t="shared" si="1"/>
        <v>176000</v>
      </c>
      <c r="G18" s="22">
        <f t="shared" si="1"/>
        <v>144000</v>
      </c>
      <c r="H18" s="23">
        <f>H16*H17</f>
        <v>120000</v>
      </c>
      <c r="I18" s="24">
        <f>I16*I17</f>
        <v>80000</v>
      </c>
    </row>
    <row r="19" spans="2:9" ht="20.100000000000001" customHeight="1" thickBot="1">
      <c r="B19" s="144" t="s">
        <v>27</v>
      </c>
      <c r="C19" s="145"/>
      <c r="D19" s="25">
        <f>D15+D18</f>
        <v>398000</v>
      </c>
      <c r="E19" s="17">
        <f t="shared" ref="E19:I19" si="2">E15+E18</f>
        <v>431000</v>
      </c>
      <c r="F19" s="17">
        <f t="shared" si="2"/>
        <v>437000</v>
      </c>
      <c r="G19" s="17">
        <f t="shared" si="2"/>
        <v>378000</v>
      </c>
      <c r="H19" s="17">
        <f t="shared" si="2"/>
        <v>300000</v>
      </c>
      <c r="I19" s="19">
        <f t="shared" si="2"/>
        <v>206000</v>
      </c>
    </row>
    <row r="20" spans="2:9" ht="6.75" customHeight="1" thickBot="1"/>
    <row r="21" spans="2:9" ht="20.100000000000001" customHeight="1" thickBot="1">
      <c r="B21" s="122" t="s">
        <v>44</v>
      </c>
      <c r="C21" s="123"/>
      <c r="D21" s="123"/>
      <c r="E21" s="123"/>
      <c r="F21" s="123"/>
      <c r="G21" s="123"/>
      <c r="H21" s="123"/>
      <c r="I21" s="124"/>
    </row>
    <row r="22" spans="2:9" ht="5.25" customHeight="1" thickBot="1"/>
    <row r="23" spans="2:9" ht="20.100000000000001" customHeight="1" thickBot="1">
      <c r="D23" s="4" t="s">
        <v>19</v>
      </c>
      <c r="E23" s="5" t="s">
        <v>20</v>
      </c>
      <c r="F23" s="5" t="s">
        <v>21</v>
      </c>
      <c r="G23" s="5" t="s">
        <v>22</v>
      </c>
      <c r="H23" s="5" t="s">
        <v>23</v>
      </c>
      <c r="I23" s="7" t="s">
        <v>24</v>
      </c>
    </row>
    <row r="24" spans="2:9" ht="20.100000000000001" customHeight="1">
      <c r="B24" s="125" t="s">
        <v>28</v>
      </c>
      <c r="C24" s="26" t="s">
        <v>3</v>
      </c>
      <c r="D24" s="90">
        <f>D13</f>
        <v>6000</v>
      </c>
      <c r="E24" s="91">
        <f>E13</f>
        <v>6200</v>
      </c>
      <c r="F24" s="91">
        <f t="shared" ref="F24:H24" si="3">F13</f>
        <v>5800</v>
      </c>
      <c r="G24" s="91">
        <f t="shared" si="3"/>
        <v>5200</v>
      </c>
      <c r="H24" s="91">
        <f t="shared" si="3"/>
        <v>4000</v>
      </c>
      <c r="I24" s="92">
        <f>I13</f>
        <v>2800</v>
      </c>
    </row>
    <row r="25" spans="2:9" ht="20.100000000000001" customHeight="1">
      <c r="B25" s="126"/>
      <c r="C25" s="27" t="s">
        <v>5</v>
      </c>
      <c r="D25" s="93">
        <f>D24*0.1</f>
        <v>600</v>
      </c>
      <c r="E25" s="94">
        <f>D26</f>
        <v>620</v>
      </c>
      <c r="F25" s="94">
        <f t="shared" ref="F25:I25" si="4">E26</f>
        <v>580</v>
      </c>
      <c r="G25" s="94">
        <f t="shared" si="4"/>
        <v>520</v>
      </c>
      <c r="H25" s="94">
        <f t="shared" si="4"/>
        <v>400</v>
      </c>
      <c r="I25" s="95">
        <f t="shared" si="4"/>
        <v>280</v>
      </c>
    </row>
    <row r="26" spans="2:9" ht="20.100000000000001" customHeight="1" thickBot="1">
      <c r="B26" s="126"/>
      <c r="C26" s="29" t="s">
        <v>6</v>
      </c>
      <c r="D26" s="96">
        <f>E24*0.1</f>
        <v>620</v>
      </c>
      <c r="E26" s="97">
        <f t="shared" ref="E26:H26" si="5">F24*0.1</f>
        <v>580</v>
      </c>
      <c r="F26" s="97">
        <f t="shared" si="5"/>
        <v>520</v>
      </c>
      <c r="G26" s="97">
        <f t="shared" si="5"/>
        <v>400</v>
      </c>
      <c r="H26" s="97">
        <f t="shared" si="5"/>
        <v>280</v>
      </c>
      <c r="I26" s="98">
        <v>500</v>
      </c>
    </row>
    <row r="27" spans="2:9" ht="20.100000000000001" customHeight="1" thickBot="1">
      <c r="B27" s="127"/>
      <c r="C27" s="30" t="s">
        <v>4</v>
      </c>
      <c r="D27" s="99">
        <f t="shared" ref="D27:I27" si="6">D24-D25+D26</f>
        <v>6020</v>
      </c>
      <c r="E27" s="100">
        <f t="shared" si="6"/>
        <v>6160</v>
      </c>
      <c r="F27" s="100">
        <f t="shared" si="6"/>
        <v>5740</v>
      </c>
      <c r="G27" s="100">
        <f t="shared" si="6"/>
        <v>5080</v>
      </c>
      <c r="H27" s="100">
        <f t="shared" si="6"/>
        <v>3880</v>
      </c>
      <c r="I27" s="101">
        <f t="shared" si="6"/>
        <v>3020</v>
      </c>
    </row>
    <row r="28" spans="2:9" ht="20.100000000000001" customHeight="1">
      <c r="B28" s="125" t="s">
        <v>29</v>
      </c>
      <c r="C28" s="34" t="s">
        <v>3</v>
      </c>
      <c r="D28" s="102">
        <f>D16</f>
        <v>1600</v>
      </c>
      <c r="E28" s="103">
        <f>E16</f>
        <v>1900</v>
      </c>
      <c r="F28" s="103">
        <f t="shared" ref="F28:H28" si="7">F16</f>
        <v>2200</v>
      </c>
      <c r="G28" s="103">
        <f t="shared" si="7"/>
        <v>1800</v>
      </c>
      <c r="H28" s="103">
        <f t="shared" si="7"/>
        <v>1500</v>
      </c>
      <c r="I28" s="104">
        <f>I16</f>
        <v>1000</v>
      </c>
    </row>
    <row r="29" spans="2:9" ht="20.100000000000001" customHeight="1">
      <c r="B29" s="126"/>
      <c r="C29" s="27" t="s">
        <v>5</v>
      </c>
      <c r="D29" s="93">
        <f>D28*0.1</f>
        <v>160</v>
      </c>
      <c r="E29" s="94">
        <f>D30</f>
        <v>190</v>
      </c>
      <c r="F29" s="94">
        <f t="shared" ref="F29:I29" si="8">E30</f>
        <v>220</v>
      </c>
      <c r="G29" s="94">
        <f t="shared" si="8"/>
        <v>180</v>
      </c>
      <c r="H29" s="94">
        <f t="shared" si="8"/>
        <v>150</v>
      </c>
      <c r="I29" s="95">
        <f t="shared" si="8"/>
        <v>100</v>
      </c>
    </row>
    <row r="30" spans="2:9" ht="20.100000000000001" customHeight="1" thickBot="1">
      <c r="B30" s="126"/>
      <c r="C30" s="29" t="s">
        <v>6</v>
      </c>
      <c r="D30" s="96">
        <f>E28*0.1</f>
        <v>190</v>
      </c>
      <c r="E30" s="97">
        <f t="shared" ref="E30:H30" si="9">F28*0.1</f>
        <v>220</v>
      </c>
      <c r="F30" s="97">
        <f t="shared" si="9"/>
        <v>180</v>
      </c>
      <c r="G30" s="97">
        <f t="shared" si="9"/>
        <v>150</v>
      </c>
      <c r="H30" s="97">
        <f t="shared" si="9"/>
        <v>100</v>
      </c>
      <c r="I30" s="98">
        <v>200</v>
      </c>
    </row>
    <row r="31" spans="2:9" ht="20.100000000000001" customHeight="1" thickBot="1">
      <c r="B31" s="127"/>
      <c r="C31" s="30" t="s">
        <v>4</v>
      </c>
      <c r="D31" s="99">
        <f>D28-D29+D30</f>
        <v>1630</v>
      </c>
      <c r="E31" s="100">
        <f>E28-E29+E30</f>
        <v>1930</v>
      </c>
      <c r="F31" s="100">
        <f t="shared" ref="F31:I31" si="10">F28-F29+F30</f>
        <v>2160</v>
      </c>
      <c r="G31" s="100">
        <f t="shared" si="10"/>
        <v>1770</v>
      </c>
      <c r="H31" s="100">
        <f t="shared" si="10"/>
        <v>1450</v>
      </c>
      <c r="I31" s="101">
        <f t="shared" si="10"/>
        <v>1100</v>
      </c>
    </row>
    <row r="32" spans="2:9" ht="30" customHeight="1" thickBot="1"/>
    <row r="33" spans="2:9" ht="20.100000000000001" customHeight="1" thickBot="1">
      <c r="B33" s="122" t="s">
        <v>45</v>
      </c>
      <c r="C33" s="123"/>
      <c r="D33" s="123"/>
      <c r="E33" s="123"/>
      <c r="F33" s="123"/>
      <c r="G33" s="123"/>
      <c r="H33" s="123"/>
      <c r="I33" s="124"/>
    </row>
    <row r="34" spans="2:9" ht="21.75" customHeight="1" thickBot="1"/>
    <row r="35" spans="2:9" ht="20.100000000000001" customHeight="1" thickBot="1">
      <c r="D35" s="35" t="s">
        <v>19</v>
      </c>
      <c r="E35" s="36" t="s">
        <v>20</v>
      </c>
      <c r="F35" s="36" t="s">
        <v>21</v>
      </c>
      <c r="G35" s="36" t="s">
        <v>22</v>
      </c>
      <c r="H35" s="36" t="s">
        <v>23</v>
      </c>
      <c r="I35" s="37" t="s">
        <v>24</v>
      </c>
    </row>
    <row r="36" spans="2:9" ht="20.100000000000001" customHeight="1">
      <c r="B36" s="125" t="s">
        <v>30</v>
      </c>
      <c r="C36" s="26" t="s">
        <v>36</v>
      </c>
      <c r="D36" s="38">
        <f>D27</f>
        <v>6020</v>
      </c>
      <c r="E36" s="39">
        <f t="shared" ref="E36:I36" si="11">E27</f>
        <v>6160</v>
      </c>
      <c r="F36" s="39">
        <f t="shared" si="11"/>
        <v>5740</v>
      </c>
      <c r="G36" s="39">
        <f t="shared" si="11"/>
        <v>5080</v>
      </c>
      <c r="H36" s="39">
        <f t="shared" si="11"/>
        <v>3880</v>
      </c>
      <c r="I36" s="40">
        <f t="shared" si="11"/>
        <v>3020</v>
      </c>
    </row>
    <row r="37" spans="2:9" ht="20.100000000000001" customHeight="1">
      <c r="B37" s="126"/>
      <c r="C37" s="27" t="s">
        <v>7</v>
      </c>
      <c r="D37" s="41">
        <v>0.25</v>
      </c>
      <c r="E37" s="42">
        <v>0.25</v>
      </c>
      <c r="F37" s="42">
        <v>0.25</v>
      </c>
      <c r="G37" s="42">
        <v>0.25</v>
      </c>
      <c r="H37" s="42">
        <v>0.25</v>
      </c>
      <c r="I37" s="43">
        <v>0.25</v>
      </c>
    </row>
    <row r="38" spans="2:9" ht="20.100000000000001" customHeight="1">
      <c r="B38" s="126"/>
      <c r="C38" s="27" t="s">
        <v>8</v>
      </c>
      <c r="D38" s="41">
        <f>D36*D37</f>
        <v>1505</v>
      </c>
      <c r="E38" s="42">
        <f t="shared" ref="E38:I38" si="12">E36*E37</f>
        <v>1540</v>
      </c>
      <c r="F38" s="42">
        <f t="shared" si="12"/>
        <v>1435</v>
      </c>
      <c r="G38" s="42">
        <f t="shared" si="12"/>
        <v>1270</v>
      </c>
      <c r="H38" s="42">
        <f t="shared" si="12"/>
        <v>970</v>
      </c>
      <c r="I38" s="44">
        <f t="shared" si="12"/>
        <v>755</v>
      </c>
    </row>
    <row r="39" spans="2:9" ht="20.100000000000001" customHeight="1">
      <c r="B39" s="126"/>
      <c r="C39" s="27" t="s">
        <v>37</v>
      </c>
      <c r="D39" s="41">
        <f>D31</f>
        <v>1630</v>
      </c>
      <c r="E39" s="42">
        <f t="shared" ref="E39:I39" si="13">E31</f>
        <v>1930</v>
      </c>
      <c r="F39" s="42">
        <f t="shared" si="13"/>
        <v>2160</v>
      </c>
      <c r="G39" s="42">
        <f t="shared" si="13"/>
        <v>1770</v>
      </c>
      <c r="H39" s="42">
        <f t="shared" si="13"/>
        <v>1450</v>
      </c>
      <c r="I39" s="44">
        <f t="shared" si="13"/>
        <v>1100</v>
      </c>
    </row>
    <row r="40" spans="2:9" ht="20.100000000000001" customHeight="1">
      <c r="B40" s="126"/>
      <c r="C40" s="27" t="s">
        <v>7</v>
      </c>
      <c r="D40" s="41">
        <v>0.3</v>
      </c>
      <c r="E40" s="42">
        <v>0.3</v>
      </c>
      <c r="F40" s="42">
        <v>0.3</v>
      </c>
      <c r="G40" s="42">
        <v>0.3</v>
      </c>
      <c r="H40" s="42">
        <v>0.3</v>
      </c>
      <c r="I40" s="44">
        <v>0.3</v>
      </c>
    </row>
    <row r="41" spans="2:9" ht="20.100000000000001" customHeight="1" thickBot="1">
      <c r="B41" s="126"/>
      <c r="C41" s="29" t="s">
        <v>8</v>
      </c>
      <c r="D41" s="45">
        <f>D39*D40</f>
        <v>489</v>
      </c>
      <c r="E41" s="46">
        <f t="shared" ref="E41:I41" si="14">E39*E40</f>
        <v>579</v>
      </c>
      <c r="F41" s="46">
        <f t="shared" si="14"/>
        <v>648</v>
      </c>
      <c r="G41" s="46">
        <f t="shared" si="14"/>
        <v>531</v>
      </c>
      <c r="H41" s="46">
        <f t="shared" si="14"/>
        <v>435</v>
      </c>
      <c r="I41" s="47">
        <f t="shared" si="14"/>
        <v>330</v>
      </c>
    </row>
    <row r="42" spans="2:9" ht="20.100000000000001" customHeight="1" thickBot="1">
      <c r="B42" s="126"/>
      <c r="C42" s="48" t="s">
        <v>40</v>
      </c>
      <c r="D42" s="49">
        <f>D38+D41</f>
        <v>1994</v>
      </c>
      <c r="E42" s="50">
        <f t="shared" ref="E42:I42" si="15">E38+E41</f>
        <v>2119</v>
      </c>
      <c r="F42" s="50">
        <f t="shared" si="15"/>
        <v>2083</v>
      </c>
      <c r="G42" s="50">
        <f t="shared" si="15"/>
        <v>1801</v>
      </c>
      <c r="H42" s="50">
        <f t="shared" si="15"/>
        <v>1405</v>
      </c>
      <c r="I42" s="51">
        <f t="shared" si="15"/>
        <v>1085</v>
      </c>
    </row>
    <row r="43" spans="2:9" ht="20.100000000000001" customHeight="1">
      <c r="B43" s="126"/>
      <c r="C43" s="34" t="s">
        <v>5</v>
      </c>
      <c r="D43" s="52">
        <f>D42*0.2</f>
        <v>398.8</v>
      </c>
      <c r="E43" s="53">
        <f t="shared" ref="E43:I43" si="16">E42*0.2</f>
        <v>423.8</v>
      </c>
      <c r="F43" s="53">
        <f t="shared" si="16"/>
        <v>416.6</v>
      </c>
      <c r="G43" s="53">
        <f t="shared" si="16"/>
        <v>360.20000000000005</v>
      </c>
      <c r="H43" s="53">
        <f t="shared" si="16"/>
        <v>281</v>
      </c>
      <c r="I43" s="54">
        <f t="shared" si="16"/>
        <v>217</v>
      </c>
    </row>
    <row r="44" spans="2:9" ht="20.100000000000001" customHeight="1">
      <c r="B44" s="126"/>
      <c r="C44" s="27" t="s">
        <v>6</v>
      </c>
      <c r="D44" s="41">
        <f>E43</f>
        <v>423.8</v>
      </c>
      <c r="E44" s="42">
        <f t="shared" ref="E44:H44" si="17">F43</f>
        <v>416.6</v>
      </c>
      <c r="F44" s="42">
        <f t="shared" si="17"/>
        <v>360.20000000000005</v>
      </c>
      <c r="G44" s="42">
        <f t="shared" si="17"/>
        <v>281</v>
      </c>
      <c r="H44" s="42">
        <f t="shared" si="17"/>
        <v>217</v>
      </c>
      <c r="I44" s="43">
        <v>300</v>
      </c>
    </row>
    <row r="45" spans="2:9" ht="20.100000000000001" customHeight="1">
      <c r="B45" s="126"/>
      <c r="C45" s="27" t="s">
        <v>9</v>
      </c>
      <c r="D45" s="41">
        <f>D42-D43+D44</f>
        <v>2019</v>
      </c>
      <c r="E45" s="42">
        <f t="shared" ref="E45:I45" si="18">E42-E43+E44</f>
        <v>2111.8000000000002</v>
      </c>
      <c r="F45" s="42">
        <f t="shared" si="18"/>
        <v>2026.6000000000001</v>
      </c>
      <c r="G45" s="42">
        <f t="shared" si="18"/>
        <v>1721.8</v>
      </c>
      <c r="H45" s="42">
        <f t="shared" si="18"/>
        <v>1341</v>
      </c>
      <c r="I45" s="44">
        <f t="shared" si="18"/>
        <v>1168</v>
      </c>
    </row>
    <row r="46" spans="2:9" ht="20.100000000000001" customHeight="1" thickBot="1">
      <c r="B46" s="127"/>
      <c r="C46" s="55" t="s">
        <v>33</v>
      </c>
      <c r="D46" s="56">
        <v>25</v>
      </c>
      <c r="E46" s="57">
        <v>25</v>
      </c>
      <c r="F46" s="57">
        <v>25</v>
      </c>
      <c r="G46" s="57">
        <v>25</v>
      </c>
      <c r="H46" s="57">
        <v>25</v>
      </c>
      <c r="I46" s="58">
        <v>25</v>
      </c>
    </row>
    <row r="47" spans="2:9" ht="20.100000000000001" customHeight="1" thickBot="1">
      <c r="B47" s="128" t="s">
        <v>35</v>
      </c>
      <c r="C47" s="129"/>
      <c r="D47" s="49">
        <f>D45*D46</f>
        <v>50475</v>
      </c>
      <c r="E47" s="50">
        <f t="shared" ref="E47:I47" si="19">E45*E46</f>
        <v>52795.000000000007</v>
      </c>
      <c r="F47" s="50">
        <f t="shared" si="19"/>
        <v>50665</v>
      </c>
      <c r="G47" s="50">
        <f t="shared" si="19"/>
        <v>43045</v>
      </c>
      <c r="H47" s="50">
        <f t="shared" si="19"/>
        <v>33525</v>
      </c>
      <c r="I47" s="51">
        <f t="shared" si="19"/>
        <v>29200</v>
      </c>
    </row>
    <row r="48" spans="2:9" ht="20.100000000000001" customHeight="1">
      <c r="B48" s="125" t="s">
        <v>31</v>
      </c>
      <c r="C48" s="26" t="s">
        <v>36</v>
      </c>
      <c r="D48" s="38">
        <f>D36</f>
        <v>6020</v>
      </c>
      <c r="E48" s="39">
        <f t="shared" ref="E48:I48" si="20">E36</f>
        <v>6160</v>
      </c>
      <c r="F48" s="39">
        <f t="shared" si="20"/>
        <v>5740</v>
      </c>
      <c r="G48" s="39">
        <f t="shared" si="20"/>
        <v>5080</v>
      </c>
      <c r="H48" s="39">
        <f t="shared" si="20"/>
        <v>3880</v>
      </c>
      <c r="I48" s="40">
        <f t="shared" si="20"/>
        <v>3020</v>
      </c>
    </row>
    <row r="49" spans="2:9" ht="20.100000000000001" customHeight="1">
      <c r="B49" s="126"/>
      <c r="C49" s="27" t="s">
        <v>7</v>
      </c>
      <c r="D49" s="41">
        <v>0.05</v>
      </c>
      <c r="E49" s="42">
        <v>0.05</v>
      </c>
      <c r="F49" s="42">
        <v>0.05</v>
      </c>
      <c r="G49" s="42">
        <v>0.05</v>
      </c>
      <c r="H49" s="42">
        <v>0.05</v>
      </c>
      <c r="I49" s="44">
        <v>0.05</v>
      </c>
    </row>
    <row r="50" spans="2:9" ht="20.100000000000001" customHeight="1">
      <c r="B50" s="126"/>
      <c r="C50" s="27" t="s">
        <v>8</v>
      </c>
      <c r="D50" s="41">
        <f>D48*D49</f>
        <v>301</v>
      </c>
      <c r="E50" s="42">
        <f t="shared" ref="E50:I50" si="21">E48*E49</f>
        <v>308</v>
      </c>
      <c r="F50" s="42">
        <f t="shared" si="21"/>
        <v>287</v>
      </c>
      <c r="G50" s="42">
        <f t="shared" si="21"/>
        <v>254</v>
      </c>
      <c r="H50" s="42">
        <f t="shared" si="21"/>
        <v>194</v>
      </c>
      <c r="I50" s="44">
        <f t="shared" si="21"/>
        <v>151</v>
      </c>
    </row>
    <row r="51" spans="2:9" ht="20.100000000000001" customHeight="1">
      <c r="B51" s="126"/>
      <c r="C51" s="27" t="s">
        <v>37</v>
      </c>
      <c r="D51" s="41">
        <f>D39</f>
        <v>1630</v>
      </c>
      <c r="E51" s="42">
        <f t="shared" ref="E51:I51" si="22">E39</f>
        <v>1930</v>
      </c>
      <c r="F51" s="42">
        <f t="shared" si="22"/>
        <v>2160</v>
      </c>
      <c r="G51" s="42">
        <f t="shared" si="22"/>
        <v>1770</v>
      </c>
      <c r="H51" s="42">
        <f t="shared" si="22"/>
        <v>1450</v>
      </c>
      <c r="I51" s="44">
        <f t="shared" si="22"/>
        <v>1100</v>
      </c>
    </row>
    <row r="52" spans="2:9" ht="20.100000000000001" customHeight="1">
      <c r="B52" s="126"/>
      <c r="C52" s="27" t="s">
        <v>7</v>
      </c>
      <c r="D52" s="41">
        <v>0.1</v>
      </c>
      <c r="E52" s="42">
        <v>0.1</v>
      </c>
      <c r="F52" s="42">
        <v>0.1</v>
      </c>
      <c r="G52" s="42">
        <v>0.1</v>
      </c>
      <c r="H52" s="42">
        <v>0.1</v>
      </c>
      <c r="I52" s="44">
        <v>0.1</v>
      </c>
    </row>
    <row r="53" spans="2:9" ht="20.100000000000001" customHeight="1" thickBot="1">
      <c r="B53" s="126"/>
      <c r="C53" s="29" t="s">
        <v>8</v>
      </c>
      <c r="D53" s="45">
        <f>D51*D52</f>
        <v>163</v>
      </c>
      <c r="E53" s="46">
        <f t="shared" ref="E53:I53" si="23">E51*E52</f>
        <v>193</v>
      </c>
      <c r="F53" s="46">
        <f t="shared" si="23"/>
        <v>216</v>
      </c>
      <c r="G53" s="46">
        <f t="shared" si="23"/>
        <v>177</v>
      </c>
      <c r="H53" s="46">
        <f t="shared" si="23"/>
        <v>145</v>
      </c>
      <c r="I53" s="47">
        <f t="shared" si="23"/>
        <v>110</v>
      </c>
    </row>
    <row r="54" spans="2:9" ht="20.100000000000001" customHeight="1" thickBot="1">
      <c r="B54" s="126"/>
      <c r="C54" s="48" t="s">
        <v>40</v>
      </c>
      <c r="D54" s="49">
        <f>D50+D53</f>
        <v>464</v>
      </c>
      <c r="E54" s="50">
        <f t="shared" ref="E54:I54" si="24">E50+E53</f>
        <v>501</v>
      </c>
      <c r="F54" s="50">
        <f t="shared" si="24"/>
        <v>503</v>
      </c>
      <c r="G54" s="50">
        <f t="shared" si="24"/>
        <v>431</v>
      </c>
      <c r="H54" s="50">
        <f t="shared" si="24"/>
        <v>339</v>
      </c>
      <c r="I54" s="51">
        <f t="shared" si="24"/>
        <v>261</v>
      </c>
    </row>
    <row r="55" spans="2:9" ht="20.100000000000001" customHeight="1">
      <c r="B55" s="126"/>
      <c r="C55" s="34" t="s">
        <v>5</v>
      </c>
      <c r="D55" s="52">
        <f>D54*0.2</f>
        <v>92.800000000000011</v>
      </c>
      <c r="E55" s="53">
        <f t="shared" ref="E55:I55" si="25">E54*0.2</f>
        <v>100.2</v>
      </c>
      <c r="F55" s="53">
        <f t="shared" si="25"/>
        <v>100.60000000000001</v>
      </c>
      <c r="G55" s="53">
        <f t="shared" si="25"/>
        <v>86.2</v>
      </c>
      <c r="H55" s="53">
        <f t="shared" si="25"/>
        <v>67.8</v>
      </c>
      <c r="I55" s="54">
        <f t="shared" si="25"/>
        <v>52.2</v>
      </c>
    </row>
    <row r="56" spans="2:9" ht="20.100000000000001" customHeight="1">
      <c r="B56" s="126"/>
      <c r="C56" s="27" t="s">
        <v>6</v>
      </c>
      <c r="D56" s="41">
        <f>E55</f>
        <v>100.2</v>
      </c>
      <c r="E56" s="42">
        <f t="shared" ref="E56:H56" si="26">F55</f>
        <v>100.60000000000001</v>
      </c>
      <c r="F56" s="42">
        <f t="shared" si="26"/>
        <v>86.2</v>
      </c>
      <c r="G56" s="42">
        <f t="shared" si="26"/>
        <v>67.8</v>
      </c>
      <c r="H56" s="42">
        <f t="shared" si="26"/>
        <v>52.2</v>
      </c>
      <c r="I56" s="43">
        <v>80</v>
      </c>
    </row>
    <row r="57" spans="2:9" ht="20.100000000000001" customHeight="1">
      <c r="B57" s="126"/>
      <c r="C57" s="27" t="s">
        <v>9</v>
      </c>
      <c r="D57" s="41">
        <f>D54-D55+D56</f>
        <v>471.4</v>
      </c>
      <c r="E57" s="42">
        <f t="shared" ref="E57:I57" si="27">E54-E55+E56</f>
        <v>501.40000000000003</v>
      </c>
      <c r="F57" s="42">
        <f t="shared" si="27"/>
        <v>488.59999999999997</v>
      </c>
      <c r="G57" s="42">
        <f t="shared" si="27"/>
        <v>412.6</v>
      </c>
      <c r="H57" s="42">
        <f t="shared" si="27"/>
        <v>323.39999999999998</v>
      </c>
      <c r="I57" s="44">
        <f t="shared" si="27"/>
        <v>288.8</v>
      </c>
    </row>
    <row r="58" spans="2:9" ht="20.100000000000001" customHeight="1" thickBot="1">
      <c r="B58" s="127"/>
      <c r="C58" s="55" t="s">
        <v>33</v>
      </c>
      <c r="D58" s="56">
        <v>70</v>
      </c>
      <c r="E58" s="57">
        <v>70</v>
      </c>
      <c r="F58" s="57">
        <v>70</v>
      </c>
      <c r="G58" s="57">
        <v>70</v>
      </c>
      <c r="H58" s="57">
        <v>70</v>
      </c>
      <c r="I58" s="58">
        <v>70</v>
      </c>
    </row>
    <row r="59" spans="2:9" ht="20.100000000000001" customHeight="1" thickBot="1">
      <c r="B59" s="128" t="s">
        <v>38</v>
      </c>
      <c r="C59" s="129"/>
      <c r="D59" s="49">
        <f>D57*D58</f>
        <v>32998</v>
      </c>
      <c r="E59" s="50">
        <f t="shared" ref="E59:I59" si="28">E57*E58</f>
        <v>35098</v>
      </c>
      <c r="F59" s="50">
        <f t="shared" si="28"/>
        <v>34202</v>
      </c>
      <c r="G59" s="50">
        <f t="shared" si="28"/>
        <v>28882</v>
      </c>
      <c r="H59" s="50">
        <f t="shared" si="28"/>
        <v>22638</v>
      </c>
      <c r="I59" s="51">
        <f t="shared" si="28"/>
        <v>20216</v>
      </c>
    </row>
    <row r="60" spans="2:9" ht="20.100000000000001" customHeight="1">
      <c r="B60" s="125" t="s">
        <v>32</v>
      </c>
      <c r="C60" s="26" t="s">
        <v>37</v>
      </c>
      <c r="D60" s="38">
        <f>D51</f>
        <v>1630</v>
      </c>
      <c r="E60" s="39">
        <f t="shared" ref="E60:I60" si="29">E51</f>
        <v>1930</v>
      </c>
      <c r="F60" s="39">
        <f t="shared" si="29"/>
        <v>2160</v>
      </c>
      <c r="G60" s="39">
        <f t="shared" si="29"/>
        <v>1770</v>
      </c>
      <c r="H60" s="39">
        <f t="shared" si="29"/>
        <v>1450</v>
      </c>
      <c r="I60" s="40">
        <f t="shared" si="29"/>
        <v>1100</v>
      </c>
    </row>
    <row r="61" spans="2:9" ht="20.100000000000001" customHeight="1">
      <c r="B61" s="126"/>
      <c r="C61" s="27" t="s">
        <v>7</v>
      </c>
      <c r="D61" s="41">
        <v>0.1</v>
      </c>
      <c r="E61" s="42">
        <v>0.1</v>
      </c>
      <c r="F61" s="42">
        <v>0.1</v>
      </c>
      <c r="G61" s="42">
        <v>0.1</v>
      </c>
      <c r="H61" s="42">
        <v>0.1</v>
      </c>
      <c r="I61" s="44">
        <v>0.1</v>
      </c>
    </row>
    <row r="62" spans="2:9" ht="20.100000000000001" customHeight="1">
      <c r="B62" s="126"/>
      <c r="C62" s="27" t="s">
        <v>8</v>
      </c>
      <c r="D62" s="41">
        <f>D60*D61</f>
        <v>163</v>
      </c>
      <c r="E62" s="42">
        <f t="shared" ref="E62:I62" si="30">E60*E61</f>
        <v>193</v>
      </c>
      <c r="F62" s="42">
        <f t="shared" si="30"/>
        <v>216</v>
      </c>
      <c r="G62" s="42">
        <f t="shared" si="30"/>
        <v>177</v>
      </c>
      <c r="H62" s="42">
        <f t="shared" si="30"/>
        <v>145</v>
      </c>
      <c r="I62" s="44">
        <f t="shared" si="30"/>
        <v>110</v>
      </c>
    </row>
    <row r="63" spans="2:9" ht="20.100000000000001" customHeight="1">
      <c r="B63" s="126"/>
      <c r="C63" s="27" t="s">
        <v>5</v>
      </c>
      <c r="D63" s="41">
        <f>D62*0.2</f>
        <v>32.6</v>
      </c>
      <c r="E63" s="42">
        <f t="shared" ref="E63:I63" si="31">E62*0.2</f>
        <v>38.6</v>
      </c>
      <c r="F63" s="42">
        <f t="shared" si="31"/>
        <v>43.2</v>
      </c>
      <c r="G63" s="42">
        <f t="shared" si="31"/>
        <v>35.4</v>
      </c>
      <c r="H63" s="42">
        <f t="shared" si="31"/>
        <v>29</v>
      </c>
      <c r="I63" s="44">
        <f t="shared" si="31"/>
        <v>22</v>
      </c>
    </row>
    <row r="64" spans="2:9" ht="20.100000000000001" customHeight="1">
      <c r="B64" s="126"/>
      <c r="C64" s="27" t="s">
        <v>6</v>
      </c>
      <c r="D64" s="41">
        <f>E63</f>
        <v>38.6</v>
      </c>
      <c r="E64" s="42">
        <f t="shared" ref="E64:H64" si="32">F63</f>
        <v>43.2</v>
      </c>
      <c r="F64" s="42">
        <f t="shared" si="32"/>
        <v>35.4</v>
      </c>
      <c r="G64" s="42">
        <f t="shared" si="32"/>
        <v>29</v>
      </c>
      <c r="H64" s="42">
        <f t="shared" si="32"/>
        <v>22</v>
      </c>
      <c r="I64" s="43">
        <v>35</v>
      </c>
    </row>
    <row r="65" spans="2:9" ht="20.100000000000001" customHeight="1">
      <c r="B65" s="126"/>
      <c r="C65" s="27" t="s">
        <v>9</v>
      </c>
      <c r="D65" s="41">
        <f>D62-D63+D64</f>
        <v>169</v>
      </c>
      <c r="E65" s="42">
        <f t="shared" ref="E65:I65" si="33">E62-E63+E64</f>
        <v>197.60000000000002</v>
      </c>
      <c r="F65" s="42">
        <f t="shared" si="33"/>
        <v>208.20000000000002</v>
      </c>
      <c r="G65" s="42">
        <f t="shared" si="33"/>
        <v>170.6</v>
      </c>
      <c r="H65" s="42">
        <f t="shared" si="33"/>
        <v>138</v>
      </c>
      <c r="I65" s="44">
        <f t="shared" si="33"/>
        <v>123</v>
      </c>
    </row>
    <row r="66" spans="2:9" ht="20.100000000000001" customHeight="1" thickBot="1">
      <c r="B66" s="127"/>
      <c r="C66" s="55" t="s">
        <v>33</v>
      </c>
      <c r="D66" s="56">
        <v>250</v>
      </c>
      <c r="E66" s="57">
        <v>250</v>
      </c>
      <c r="F66" s="57">
        <v>250</v>
      </c>
      <c r="G66" s="57">
        <v>325</v>
      </c>
      <c r="H66" s="57">
        <v>325</v>
      </c>
      <c r="I66" s="58">
        <v>325</v>
      </c>
    </row>
    <row r="67" spans="2:9" ht="20.100000000000001" customHeight="1" thickBot="1">
      <c r="B67" s="128" t="s">
        <v>39</v>
      </c>
      <c r="C67" s="129"/>
      <c r="D67" s="59">
        <f>D65*D66</f>
        <v>42250</v>
      </c>
      <c r="E67" s="60">
        <f t="shared" ref="E67:I67" si="34">E65*E66</f>
        <v>49400.000000000007</v>
      </c>
      <c r="F67" s="60">
        <f t="shared" si="34"/>
        <v>52050.000000000007</v>
      </c>
      <c r="G67" s="60">
        <f t="shared" si="34"/>
        <v>55445</v>
      </c>
      <c r="H67" s="60">
        <f t="shared" si="34"/>
        <v>44850</v>
      </c>
      <c r="I67" s="61">
        <f t="shared" si="34"/>
        <v>39975</v>
      </c>
    </row>
    <row r="68" spans="2:9" ht="20.100000000000001" customHeight="1" thickBot="1">
      <c r="B68" s="128" t="s">
        <v>34</v>
      </c>
      <c r="C68" s="129"/>
      <c r="D68" s="59">
        <f>D47+D59+D67</f>
        <v>125723</v>
      </c>
      <c r="E68" s="60">
        <f t="shared" ref="E68:I68" si="35">E47+E59+E67</f>
        <v>137293</v>
      </c>
      <c r="F68" s="60">
        <f t="shared" si="35"/>
        <v>136917</v>
      </c>
      <c r="G68" s="60">
        <f t="shared" si="35"/>
        <v>127372</v>
      </c>
      <c r="H68" s="60">
        <f t="shared" si="35"/>
        <v>101013</v>
      </c>
      <c r="I68" s="61">
        <f t="shared" si="35"/>
        <v>89391</v>
      </c>
    </row>
    <row r="69" spans="2:9" ht="15.75" customHeight="1" thickBot="1">
      <c r="B69" s="62"/>
      <c r="C69" s="63"/>
      <c r="D69" s="64"/>
      <c r="E69" s="64"/>
      <c r="F69" s="64"/>
      <c r="G69" s="64"/>
      <c r="H69" s="64"/>
      <c r="I69" s="65"/>
    </row>
    <row r="70" spans="2:9" ht="20.100000000000001" customHeight="1" thickBot="1">
      <c r="B70" s="122" t="s">
        <v>46</v>
      </c>
      <c r="C70" s="123"/>
      <c r="D70" s="123"/>
      <c r="E70" s="123"/>
      <c r="F70" s="123"/>
      <c r="G70" s="123"/>
      <c r="H70" s="123"/>
      <c r="I70" s="124"/>
    </row>
    <row r="71" spans="2:9" ht="15.95" customHeight="1" thickBot="1"/>
    <row r="72" spans="2:9" ht="20.100000000000001" customHeight="1" thickBot="1">
      <c r="D72" s="35" t="s">
        <v>19</v>
      </c>
      <c r="E72" s="36" t="s">
        <v>20</v>
      </c>
      <c r="F72" s="36" t="s">
        <v>21</v>
      </c>
      <c r="G72" s="36" t="s">
        <v>22</v>
      </c>
      <c r="H72" s="36" t="s">
        <v>23</v>
      </c>
      <c r="I72" s="37" t="s">
        <v>24</v>
      </c>
    </row>
    <row r="73" spans="2:9" ht="20.100000000000001" customHeight="1">
      <c r="B73" s="125" t="s">
        <v>28</v>
      </c>
      <c r="C73" s="26" t="s">
        <v>4</v>
      </c>
      <c r="D73" s="66">
        <f>D27</f>
        <v>6020</v>
      </c>
      <c r="E73" s="10">
        <f t="shared" ref="E73:I73" si="36">E27</f>
        <v>6160</v>
      </c>
      <c r="F73" s="10">
        <f t="shared" si="36"/>
        <v>5740</v>
      </c>
      <c r="G73" s="10">
        <f t="shared" si="36"/>
        <v>5080</v>
      </c>
      <c r="H73" s="10">
        <f t="shared" si="36"/>
        <v>3880</v>
      </c>
      <c r="I73" s="11">
        <f t="shared" si="36"/>
        <v>3020</v>
      </c>
    </row>
    <row r="74" spans="2:9" ht="20.100000000000001" customHeight="1">
      <c r="B74" s="126"/>
      <c r="C74" s="27" t="s">
        <v>10</v>
      </c>
      <c r="D74" s="67">
        <v>0.9</v>
      </c>
      <c r="E74" s="68">
        <v>0.9</v>
      </c>
      <c r="F74" s="68">
        <v>0.9</v>
      </c>
      <c r="G74" s="68">
        <v>0.9</v>
      </c>
      <c r="H74" s="68">
        <v>0.9</v>
      </c>
      <c r="I74" s="69">
        <v>0.9</v>
      </c>
    </row>
    <row r="75" spans="2:9" ht="20.100000000000001" customHeight="1">
      <c r="B75" s="126"/>
      <c r="C75" s="27" t="s">
        <v>11</v>
      </c>
      <c r="D75" s="67">
        <v>10</v>
      </c>
      <c r="E75" s="68">
        <v>10</v>
      </c>
      <c r="F75" s="68">
        <v>10</v>
      </c>
      <c r="G75" s="68">
        <v>10</v>
      </c>
      <c r="H75" s="68">
        <v>10</v>
      </c>
      <c r="I75" s="69">
        <v>10</v>
      </c>
    </row>
    <row r="76" spans="2:9" ht="20.100000000000001" customHeight="1" thickBot="1">
      <c r="B76" s="127"/>
      <c r="C76" s="70" t="s">
        <v>2</v>
      </c>
      <c r="D76" s="71">
        <f>D73*D74*D75</f>
        <v>54180</v>
      </c>
      <c r="E76" s="72">
        <f t="shared" ref="E76:I76" si="37">E73*E74*E75</f>
        <v>55440</v>
      </c>
      <c r="F76" s="72">
        <f t="shared" si="37"/>
        <v>51660</v>
      </c>
      <c r="G76" s="72">
        <f t="shared" si="37"/>
        <v>45720</v>
      </c>
      <c r="H76" s="72">
        <f t="shared" si="37"/>
        <v>34920</v>
      </c>
      <c r="I76" s="73">
        <f t="shared" si="37"/>
        <v>27180</v>
      </c>
    </row>
    <row r="77" spans="2:9" ht="20.100000000000001" customHeight="1">
      <c r="B77" s="125" t="s">
        <v>29</v>
      </c>
      <c r="C77" s="34" t="s">
        <v>4</v>
      </c>
      <c r="D77" s="74">
        <f>D31</f>
        <v>1630</v>
      </c>
      <c r="E77" s="75">
        <f t="shared" ref="E77:I77" si="38">E31</f>
        <v>1930</v>
      </c>
      <c r="F77" s="75">
        <f t="shared" si="38"/>
        <v>2160</v>
      </c>
      <c r="G77" s="75">
        <f t="shared" si="38"/>
        <v>1770</v>
      </c>
      <c r="H77" s="75">
        <f t="shared" si="38"/>
        <v>1450</v>
      </c>
      <c r="I77" s="76">
        <f t="shared" si="38"/>
        <v>1100</v>
      </c>
    </row>
    <row r="78" spans="2:9" ht="20.100000000000001" customHeight="1">
      <c r="B78" s="126"/>
      <c r="C78" s="27" t="s">
        <v>10</v>
      </c>
      <c r="D78" s="67">
        <v>1.2</v>
      </c>
      <c r="E78" s="68">
        <v>1.2</v>
      </c>
      <c r="F78" s="68">
        <v>1.2</v>
      </c>
      <c r="G78" s="68">
        <v>1.2</v>
      </c>
      <c r="H78" s="68">
        <v>1.2</v>
      </c>
      <c r="I78" s="69">
        <v>1.2</v>
      </c>
    </row>
    <row r="79" spans="2:9" ht="20.100000000000001" customHeight="1">
      <c r="B79" s="126"/>
      <c r="C79" s="27" t="s">
        <v>11</v>
      </c>
      <c r="D79" s="67">
        <v>10</v>
      </c>
      <c r="E79" s="68">
        <v>10</v>
      </c>
      <c r="F79" s="68">
        <v>10</v>
      </c>
      <c r="G79" s="68">
        <v>10</v>
      </c>
      <c r="H79" s="68">
        <v>10</v>
      </c>
      <c r="I79" s="69">
        <v>10</v>
      </c>
    </row>
    <row r="80" spans="2:9" ht="20.100000000000001" customHeight="1" thickBot="1">
      <c r="B80" s="127"/>
      <c r="C80" s="77" t="s">
        <v>2</v>
      </c>
      <c r="D80" s="78">
        <f>D77*D78*D79</f>
        <v>19560</v>
      </c>
      <c r="E80" s="79">
        <f t="shared" ref="E80:I80" si="39">E77*E78*E79</f>
        <v>23160</v>
      </c>
      <c r="F80" s="79">
        <f t="shared" si="39"/>
        <v>25920</v>
      </c>
      <c r="G80" s="79">
        <f t="shared" si="39"/>
        <v>21240</v>
      </c>
      <c r="H80" s="79">
        <f t="shared" si="39"/>
        <v>17400</v>
      </c>
      <c r="I80" s="80">
        <f t="shared" si="39"/>
        <v>13200</v>
      </c>
    </row>
    <row r="81" spans="2:9" ht="20.100000000000001" customHeight="1" thickBot="1">
      <c r="B81" s="128" t="s">
        <v>41</v>
      </c>
      <c r="C81" s="129"/>
      <c r="D81" s="81">
        <f>D76+D80</f>
        <v>73740</v>
      </c>
      <c r="E81" s="82">
        <f t="shared" ref="E81:I81" si="40">E76+E80</f>
        <v>78600</v>
      </c>
      <c r="F81" s="82">
        <f t="shared" si="40"/>
        <v>77580</v>
      </c>
      <c r="G81" s="82">
        <f t="shared" si="40"/>
        <v>66960</v>
      </c>
      <c r="H81" s="82">
        <f t="shared" si="40"/>
        <v>52320</v>
      </c>
      <c r="I81" s="83">
        <f t="shared" si="40"/>
        <v>40380</v>
      </c>
    </row>
    <row r="82" spans="2:9" ht="20.100000000000001" customHeight="1">
      <c r="B82" s="62"/>
      <c r="C82" s="63"/>
      <c r="D82" s="63"/>
      <c r="E82" s="63"/>
      <c r="F82" s="63"/>
      <c r="G82" s="63"/>
      <c r="H82" s="63"/>
      <c r="I82" s="64"/>
    </row>
    <row r="83" spans="2:9" ht="93" customHeight="1" thickBot="1"/>
    <row r="84" spans="2:9" ht="20.100000000000001" customHeight="1" thickBot="1">
      <c r="B84" s="122" t="s">
        <v>47</v>
      </c>
      <c r="C84" s="123"/>
      <c r="D84" s="123"/>
      <c r="E84" s="123"/>
      <c r="F84" s="123"/>
      <c r="G84" s="123"/>
      <c r="H84" s="123"/>
      <c r="I84" s="124"/>
    </row>
    <row r="85" spans="2:9" ht="15.95" customHeight="1" thickBot="1"/>
    <row r="86" spans="2:9" ht="20.100000000000001" customHeight="1" thickBot="1">
      <c r="D86" s="35" t="s">
        <v>19</v>
      </c>
      <c r="E86" s="36" t="s">
        <v>20</v>
      </c>
      <c r="F86" s="36" t="s">
        <v>21</v>
      </c>
      <c r="G86" s="36" t="s">
        <v>22</v>
      </c>
      <c r="H86" s="36" t="s">
        <v>23</v>
      </c>
      <c r="I86" s="37" t="s">
        <v>24</v>
      </c>
    </row>
    <row r="87" spans="2:9" ht="20.100000000000001" customHeight="1">
      <c r="B87" s="125" t="s">
        <v>28</v>
      </c>
      <c r="C87" s="26" t="s">
        <v>4</v>
      </c>
      <c r="D87" s="66">
        <f>D73</f>
        <v>6020</v>
      </c>
      <c r="E87" s="10">
        <f t="shared" ref="E87:I87" si="41">E73</f>
        <v>6160</v>
      </c>
      <c r="F87" s="10">
        <f t="shared" si="41"/>
        <v>5740</v>
      </c>
      <c r="G87" s="10">
        <f t="shared" si="41"/>
        <v>5080</v>
      </c>
      <c r="H87" s="10">
        <f t="shared" si="41"/>
        <v>3880</v>
      </c>
      <c r="I87" s="11">
        <f t="shared" si="41"/>
        <v>3020</v>
      </c>
    </row>
    <row r="88" spans="2:9" ht="20.100000000000001" customHeight="1">
      <c r="B88" s="126"/>
      <c r="C88" s="27" t="s">
        <v>10</v>
      </c>
      <c r="D88" s="67">
        <v>0.9</v>
      </c>
      <c r="E88" s="68">
        <v>0.9</v>
      </c>
      <c r="F88" s="68">
        <v>0.9</v>
      </c>
      <c r="G88" s="68">
        <v>0.9</v>
      </c>
      <c r="H88" s="68">
        <v>0.9</v>
      </c>
      <c r="I88" s="69">
        <v>0.9</v>
      </c>
    </row>
    <row r="89" spans="2:9" ht="20.100000000000001" customHeight="1">
      <c r="B89" s="126"/>
      <c r="C89" s="27" t="s">
        <v>12</v>
      </c>
      <c r="D89" s="67">
        <v>2</v>
      </c>
      <c r="E89" s="68">
        <v>2</v>
      </c>
      <c r="F89" s="68">
        <v>2</v>
      </c>
      <c r="G89" s="68">
        <v>2</v>
      </c>
      <c r="H89" s="68">
        <v>2</v>
      </c>
      <c r="I89" s="69">
        <v>2</v>
      </c>
    </row>
    <row r="90" spans="2:9" ht="20.100000000000001" customHeight="1" thickBot="1">
      <c r="B90" s="127"/>
      <c r="C90" s="70" t="s">
        <v>42</v>
      </c>
      <c r="D90" s="71">
        <f>D87*D88*D89</f>
        <v>10836</v>
      </c>
      <c r="E90" s="72">
        <f t="shared" ref="E90" si="42">E87*E88*E89</f>
        <v>11088</v>
      </c>
      <c r="F90" s="72">
        <f t="shared" ref="F90" si="43">F87*F88*F89</f>
        <v>10332</v>
      </c>
      <c r="G90" s="72">
        <f t="shared" ref="G90" si="44">G87*G88*G89</f>
        <v>9144</v>
      </c>
      <c r="H90" s="72">
        <f t="shared" ref="H90" si="45">H87*H88*H89</f>
        <v>6984</v>
      </c>
      <c r="I90" s="73">
        <f t="shared" ref="I90" si="46">I87*I88*I89</f>
        <v>5436</v>
      </c>
    </row>
    <row r="91" spans="2:9" ht="20.100000000000001" customHeight="1">
      <c r="B91" s="125" t="s">
        <v>29</v>
      </c>
      <c r="C91" s="26" t="s">
        <v>4</v>
      </c>
      <c r="D91" s="84">
        <f>D77</f>
        <v>1630</v>
      </c>
      <c r="E91" s="85">
        <f t="shared" ref="E91:I91" si="47">E77</f>
        <v>1930</v>
      </c>
      <c r="F91" s="85">
        <f t="shared" si="47"/>
        <v>2160</v>
      </c>
      <c r="G91" s="85">
        <f t="shared" si="47"/>
        <v>1770</v>
      </c>
      <c r="H91" s="85">
        <f t="shared" si="47"/>
        <v>1450</v>
      </c>
      <c r="I91" s="86">
        <f t="shared" si="47"/>
        <v>1100</v>
      </c>
    </row>
    <row r="92" spans="2:9" ht="20.100000000000001" customHeight="1">
      <c r="B92" s="126"/>
      <c r="C92" s="27" t="s">
        <v>10</v>
      </c>
      <c r="D92" s="67">
        <v>1.2</v>
      </c>
      <c r="E92" s="68">
        <v>1.2</v>
      </c>
      <c r="F92" s="68">
        <v>1.2</v>
      </c>
      <c r="G92" s="68">
        <v>1.2</v>
      </c>
      <c r="H92" s="68">
        <v>1.2</v>
      </c>
      <c r="I92" s="69">
        <v>1.2</v>
      </c>
    </row>
    <row r="93" spans="2:9" ht="20.100000000000001" customHeight="1">
      <c r="B93" s="126"/>
      <c r="C93" s="27" t="s">
        <v>12</v>
      </c>
      <c r="D93" s="67">
        <v>3.5</v>
      </c>
      <c r="E93" s="68">
        <v>3.5</v>
      </c>
      <c r="F93" s="68">
        <v>3.5</v>
      </c>
      <c r="G93" s="68">
        <v>3.5</v>
      </c>
      <c r="H93" s="68">
        <v>3.5</v>
      </c>
      <c r="I93" s="69">
        <v>3.5</v>
      </c>
    </row>
    <row r="94" spans="2:9" ht="20.100000000000001" customHeight="1" thickBot="1">
      <c r="B94" s="127"/>
      <c r="C94" s="70" t="s">
        <v>42</v>
      </c>
      <c r="D94" s="71">
        <f>D91*D92*D93</f>
        <v>6846</v>
      </c>
      <c r="E94" s="72">
        <f t="shared" ref="E94" si="48">E91*E92*E93</f>
        <v>8106</v>
      </c>
      <c r="F94" s="72">
        <f t="shared" ref="F94" si="49">F91*F92*F93</f>
        <v>9072</v>
      </c>
      <c r="G94" s="72">
        <f t="shared" ref="G94" si="50">G91*G92*G93</f>
        <v>7434</v>
      </c>
      <c r="H94" s="72">
        <f t="shared" ref="H94" si="51">H91*H92*H93</f>
        <v>6090</v>
      </c>
      <c r="I94" s="73">
        <f t="shared" ref="I94" si="52">I91*I92*I93</f>
        <v>4620</v>
      </c>
    </row>
    <row r="95" spans="2:9" ht="20.100000000000001" customHeight="1" thickBot="1">
      <c r="B95" s="128" t="s">
        <v>0</v>
      </c>
      <c r="C95" s="129"/>
      <c r="D95" s="81">
        <f>D90+D94</f>
        <v>17682</v>
      </c>
      <c r="E95" s="82">
        <f t="shared" ref="E95" si="53">E90+E94</f>
        <v>19194</v>
      </c>
      <c r="F95" s="82">
        <f t="shared" ref="F95" si="54">F90+F94</f>
        <v>19404</v>
      </c>
      <c r="G95" s="82">
        <f t="shared" ref="G95" si="55">G90+G94</f>
        <v>16578</v>
      </c>
      <c r="H95" s="82">
        <f t="shared" ref="H95" si="56">H90+H94</f>
        <v>13074</v>
      </c>
      <c r="I95" s="83">
        <f t="shared" ref="I95" si="57">I90+I94</f>
        <v>10056</v>
      </c>
    </row>
    <row r="96" spans="2:9" ht="15.95" customHeight="1"/>
    <row r="97" spans="2:9" ht="15.95" customHeight="1" thickBot="1"/>
    <row r="98" spans="2:9" ht="20.100000000000001" customHeight="1" thickBot="1">
      <c r="B98" s="122" t="s">
        <v>51</v>
      </c>
      <c r="C98" s="123"/>
      <c r="D98" s="123"/>
      <c r="E98" s="123"/>
      <c r="F98" s="123"/>
      <c r="G98" s="123"/>
      <c r="H98" s="123"/>
      <c r="I98" s="124"/>
    </row>
    <row r="99" spans="2:9" ht="15.95" customHeight="1" thickBot="1"/>
    <row r="100" spans="2:9" ht="20.100000000000001" customHeight="1" thickBot="1">
      <c r="D100" s="35" t="s">
        <v>19</v>
      </c>
      <c r="E100" s="36" t="s">
        <v>20</v>
      </c>
      <c r="F100" s="36" t="s">
        <v>21</v>
      </c>
      <c r="G100" s="36" t="s">
        <v>22</v>
      </c>
      <c r="H100" s="36" t="s">
        <v>23</v>
      </c>
      <c r="I100" s="37" t="s">
        <v>24</v>
      </c>
    </row>
    <row r="101" spans="2:9" ht="20.100000000000001" customHeight="1">
      <c r="B101" s="120" t="s">
        <v>4</v>
      </c>
      <c r="C101" s="110" t="str">
        <f>B87</f>
        <v>Standard</v>
      </c>
      <c r="D101" s="9">
        <f>D27</f>
        <v>6020</v>
      </c>
      <c r="E101" s="10">
        <f t="shared" ref="E101:I101" si="58">E27</f>
        <v>6160</v>
      </c>
      <c r="F101" s="10">
        <f t="shared" si="58"/>
        <v>5740</v>
      </c>
      <c r="G101" s="10">
        <f t="shared" si="58"/>
        <v>5080</v>
      </c>
      <c r="H101" s="10">
        <f t="shared" si="58"/>
        <v>3880</v>
      </c>
      <c r="I101" s="11">
        <f t="shared" si="58"/>
        <v>3020</v>
      </c>
    </row>
    <row r="102" spans="2:9" ht="20.100000000000001" customHeight="1" thickBot="1">
      <c r="B102" s="121"/>
      <c r="C102" s="111" t="str">
        <f>B91</f>
        <v>Classique</v>
      </c>
      <c r="D102" s="112">
        <f>D31</f>
        <v>1630</v>
      </c>
      <c r="E102" s="108">
        <f t="shared" ref="E102:I102" si="59">E31</f>
        <v>1930</v>
      </c>
      <c r="F102" s="108">
        <f t="shared" si="59"/>
        <v>2160</v>
      </c>
      <c r="G102" s="108">
        <f t="shared" si="59"/>
        <v>1770</v>
      </c>
      <c r="H102" s="108">
        <f t="shared" si="59"/>
        <v>1450</v>
      </c>
      <c r="I102" s="109">
        <f t="shared" si="59"/>
        <v>1100</v>
      </c>
    </row>
    <row r="103" spans="2:9" ht="20.100000000000001" customHeight="1">
      <c r="B103" s="130" t="s">
        <v>52</v>
      </c>
      <c r="C103" s="131"/>
      <c r="D103" s="9">
        <f>D68</f>
        <v>125723</v>
      </c>
      <c r="E103" s="10">
        <f t="shared" ref="E103:I103" si="60">E68</f>
        <v>137293</v>
      </c>
      <c r="F103" s="10">
        <f t="shared" si="60"/>
        <v>136917</v>
      </c>
      <c r="G103" s="10">
        <f t="shared" si="60"/>
        <v>127372</v>
      </c>
      <c r="H103" s="10">
        <f t="shared" si="60"/>
        <v>101013</v>
      </c>
      <c r="I103" s="11">
        <f t="shared" si="60"/>
        <v>89391</v>
      </c>
    </row>
    <row r="104" spans="2:9" ht="20.100000000000001" customHeight="1">
      <c r="B104" s="114" t="s">
        <v>41</v>
      </c>
      <c r="C104" s="115"/>
      <c r="D104" s="13">
        <f>D81</f>
        <v>73740</v>
      </c>
      <c r="E104" s="14">
        <f t="shared" ref="E104:I104" si="61">E81</f>
        <v>78600</v>
      </c>
      <c r="F104" s="14">
        <f t="shared" si="61"/>
        <v>77580</v>
      </c>
      <c r="G104" s="14">
        <f t="shared" si="61"/>
        <v>66960</v>
      </c>
      <c r="H104" s="14">
        <f t="shared" si="61"/>
        <v>52320</v>
      </c>
      <c r="I104" s="28">
        <f t="shared" si="61"/>
        <v>40380</v>
      </c>
    </row>
    <row r="105" spans="2:9" ht="20.100000000000001" customHeight="1" thickBot="1">
      <c r="B105" s="116" t="s">
        <v>0</v>
      </c>
      <c r="C105" s="117"/>
      <c r="D105" s="112">
        <f>D95</f>
        <v>17682</v>
      </c>
      <c r="E105" s="108">
        <f t="shared" ref="E105:I105" si="62">E95</f>
        <v>19194</v>
      </c>
      <c r="F105" s="108">
        <f t="shared" si="62"/>
        <v>19404</v>
      </c>
      <c r="G105" s="108">
        <f t="shared" si="62"/>
        <v>16578</v>
      </c>
      <c r="H105" s="108">
        <f t="shared" si="62"/>
        <v>13074</v>
      </c>
      <c r="I105" s="109">
        <f t="shared" si="62"/>
        <v>10056</v>
      </c>
    </row>
    <row r="106" spans="2:9" ht="20.100000000000001" customHeight="1" thickBot="1">
      <c r="B106" s="118" t="s">
        <v>57</v>
      </c>
      <c r="C106" s="119"/>
      <c r="D106" s="31">
        <f>SUM(D103:D105)</f>
        <v>217145</v>
      </c>
      <c r="E106" s="32">
        <f t="shared" ref="E106:I106" si="63">SUM(E103:E105)</f>
        <v>235087</v>
      </c>
      <c r="F106" s="32">
        <f t="shared" si="63"/>
        <v>233901</v>
      </c>
      <c r="G106" s="32">
        <f t="shared" si="63"/>
        <v>210910</v>
      </c>
      <c r="H106" s="32">
        <f t="shared" si="63"/>
        <v>166407</v>
      </c>
      <c r="I106" s="33">
        <f t="shared" si="63"/>
        <v>139827</v>
      </c>
    </row>
    <row r="107" spans="2:9" ht="15.95" customHeight="1"/>
    <row r="108" spans="2:9" ht="86.25" customHeight="1" thickBot="1"/>
    <row r="109" spans="2:9" ht="20.100000000000001" customHeight="1" thickBot="1">
      <c r="B109" s="122" t="s">
        <v>53</v>
      </c>
      <c r="C109" s="123"/>
      <c r="D109" s="123"/>
      <c r="E109" s="123"/>
      <c r="F109" s="123"/>
      <c r="G109" s="123"/>
      <c r="H109" s="123"/>
      <c r="I109" s="124"/>
    </row>
    <row r="110" spans="2:9" ht="15.95" customHeight="1" thickBot="1"/>
    <row r="111" spans="2:9" ht="20.100000000000001" customHeight="1" thickBot="1">
      <c r="D111" s="35" t="s">
        <v>19</v>
      </c>
      <c r="E111" s="36" t="s">
        <v>20</v>
      </c>
      <c r="F111" s="36" t="s">
        <v>21</v>
      </c>
      <c r="G111" s="36" t="s">
        <v>22</v>
      </c>
      <c r="H111" s="36" t="s">
        <v>23</v>
      </c>
      <c r="I111" s="37" t="s">
        <v>24</v>
      </c>
    </row>
    <row r="112" spans="2:9" ht="20.100000000000001" customHeight="1" thickBot="1">
      <c r="B112" s="118" t="s">
        <v>17</v>
      </c>
      <c r="C112" s="119"/>
      <c r="D112" s="31">
        <v>3000</v>
      </c>
      <c r="E112" s="32">
        <v>3000</v>
      </c>
      <c r="F112" s="32">
        <v>3000</v>
      </c>
      <c r="G112" s="32">
        <v>3000</v>
      </c>
      <c r="H112" s="32">
        <v>3000</v>
      </c>
      <c r="I112" s="33">
        <v>3000</v>
      </c>
    </row>
    <row r="113" spans="2:9" ht="15.95" customHeight="1"/>
    <row r="114" spans="2:9" ht="15.95" customHeight="1" thickBot="1"/>
    <row r="115" spans="2:9" ht="20.100000000000001" customHeight="1" thickBot="1">
      <c r="B115" s="122" t="s">
        <v>54</v>
      </c>
      <c r="C115" s="123"/>
      <c r="D115" s="123"/>
      <c r="E115" s="123"/>
      <c r="F115" s="123"/>
      <c r="G115" s="123"/>
      <c r="H115" s="123"/>
      <c r="I115" s="124"/>
    </row>
    <row r="116" spans="2:9" ht="15.95" customHeight="1" thickBot="1"/>
    <row r="117" spans="2:9" ht="20.100000000000001" customHeight="1" thickBot="1">
      <c r="D117" s="35" t="s">
        <v>19</v>
      </c>
      <c r="E117" s="36" t="s">
        <v>20</v>
      </c>
      <c r="F117" s="36" t="s">
        <v>21</v>
      </c>
      <c r="G117" s="36" t="s">
        <v>22</v>
      </c>
      <c r="H117" s="36" t="s">
        <v>23</v>
      </c>
      <c r="I117" s="37" t="s">
        <v>24</v>
      </c>
    </row>
    <row r="118" spans="2:9" ht="20.100000000000001" customHeight="1" thickBot="1">
      <c r="B118" s="147" t="s">
        <v>26</v>
      </c>
      <c r="C118" s="148"/>
      <c r="D118" s="113">
        <f>D19</f>
        <v>398000</v>
      </c>
      <c r="E118" s="10">
        <f t="shared" ref="E118:I118" si="64">E19</f>
        <v>431000</v>
      </c>
      <c r="F118" s="10">
        <f t="shared" si="64"/>
        <v>437000</v>
      </c>
      <c r="G118" s="10">
        <f t="shared" si="64"/>
        <v>378000</v>
      </c>
      <c r="H118" s="10">
        <f t="shared" si="64"/>
        <v>300000</v>
      </c>
      <c r="I118" s="11">
        <f t="shared" si="64"/>
        <v>206000</v>
      </c>
    </row>
    <row r="119" spans="2:9" ht="20.100000000000001" customHeight="1" thickBot="1">
      <c r="B119" s="118" t="s">
        <v>55</v>
      </c>
      <c r="C119" s="119"/>
      <c r="D119" s="31">
        <f>D118*0.08</f>
        <v>31840</v>
      </c>
      <c r="E119" s="32">
        <f t="shared" ref="E119:I119" si="65">E118*0.08</f>
        <v>34480</v>
      </c>
      <c r="F119" s="32">
        <f t="shared" si="65"/>
        <v>34960</v>
      </c>
      <c r="G119" s="32">
        <f t="shared" si="65"/>
        <v>30240</v>
      </c>
      <c r="H119" s="32">
        <f t="shared" si="65"/>
        <v>24000</v>
      </c>
      <c r="I119" s="33">
        <f t="shared" si="65"/>
        <v>16480</v>
      </c>
    </row>
    <row r="120" spans="2:9" ht="15.95" customHeight="1"/>
    <row r="121" spans="2:9" ht="15.95" customHeight="1" thickBot="1"/>
    <row r="122" spans="2:9" ht="20.100000000000001" customHeight="1" thickBot="1">
      <c r="B122" s="122" t="s">
        <v>56</v>
      </c>
      <c r="C122" s="123"/>
      <c r="D122" s="123"/>
      <c r="E122" s="123"/>
      <c r="F122" s="123"/>
      <c r="G122" s="123"/>
      <c r="H122" s="123"/>
      <c r="I122" s="124"/>
    </row>
    <row r="123" spans="2:9" ht="15.95" customHeight="1" thickBot="1"/>
    <row r="124" spans="2:9" ht="20.100000000000001" customHeight="1" thickBot="1">
      <c r="D124" s="4" t="s">
        <v>19</v>
      </c>
      <c r="E124" s="5" t="s">
        <v>20</v>
      </c>
      <c r="F124" s="5" t="s">
        <v>21</v>
      </c>
      <c r="G124" s="5" t="s">
        <v>22</v>
      </c>
      <c r="H124" s="5" t="s">
        <v>23</v>
      </c>
      <c r="I124" s="7" t="s">
        <v>24</v>
      </c>
    </row>
    <row r="125" spans="2:9" ht="20.100000000000001" customHeight="1">
      <c r="B125" s="147" t="s">
        <v>13</v>
      </c>
      <c r="C125" s="148"/>
      <c r="D125" s="9">
        <f>D68</f>
        <v>125723</v>
      </c>
      <c r="E125" s="10">
        <f t="shared" ref="E125:I125" si="66">E68</f>
        <v>137293</v>
      </c>
      <c r="F125" s="10">
        <f t="shared" si="66"/>
        <v>136917</v>
      </c>
      <c r="G125" s="10">
        <f t="shared" si="66"/>
        <v>127372</v>
      </c>
      <c r="H125" s="10">
        <f t="shared" si="66"/>
        <v>101013</v>
      </c>
      <c r="I125" s="11">
        <f t="shared" si="66"/>
        <v>89391</v>
      </c>
    </row>
    <row r="126" spans="2:9" ht="20.100000000000001" customHeight="1">
      <c r="B126" s="114" t="s">
        <v>14</v>
      </c>
      <c r="C126" s="115"/>
      <c r="D126" s="13">
        <f>D81</f>
        <v>73740</v>
      </c>
      <c r="E126" s="14">
        <f t="shared" ref="E126:I126" si="67">E81</f>
        <v>78600</v>
      </c>
      <c r="F126" s="14">
        <f t="shared" si="67"/>
        <v>77580</v>
      </c>
      <c r="G126" s="14">
        <f t="shared" si="67"/>
        <v>66960</v>
      </c>
      <c r="H126" s="14">
        <f t="shared" si="67"/>
        <v>52320</v>
      </c>
      <c r="I126" s="28">
        <f t="shared" si="67"/>
        <v>40380</v>
      </c>
    </row>
    <row r="127" spans="2:9" ht="20.100000000000001" customHeight="1">
      <c r="B127" s="114" t="s">
        <v>1</v>
      </c>
      <c r="C127" s="115"/>
      <c r="D127" s="13">
        <f>D95</f>
        <v>17682</v>
      </c>
      <c r="E127" s="14">
        <f t="shared" ref="E127:I127" si="68">E95</f>
        <v>19194</v>
      </c>
      <c r="F127" s="14">
        <f t="shared" si="68"/>
        <v>19404</v>
      </c>
      <c r="G127" s="14">
        <f t="shared" si="68"/>
        <v>16578</v>
      </c>
      <c r="H127" s="14">
        <f t="shared" si="68"/>
        <v>13074</v>
      </c>
      <c r="I127" s="28">
        <f t="shared" si="68"/>
        <v>10056</v>
      </c>
    </row>
    <row r="128" spans="2:9" ht="20.100000000000001" customHeight="1">
      <c r="B128" s="114" t="s">
        <v>15</v>
      </c>
      <c r="C128" s="115"/>
      <c r="D128" s="13">
        <f>D112</f>
        <v>3000</v>
      </c>
      <c r="E128" s="14">
        <f t="shared" ref="E128:I128" si="69">E112</f>
        <v>3000</v>
      </c>
      <c r="F128" s="14">
        <f t="shared" si="69"/>
        <v>3000</v>
      </c>
      <c r="G128" s="14">
        <f t="shared" si="69"/>
        <v>3000</v>
      </c>
      <c r="H128" s="14">
        <f t="shared" si="69"/>
        <v>3000</v>
      </c>
      <c r="I128" s="28">
        <f t="shared" si="69"/>
        <v>3000</v>
      </c>
    </row>
    <row r="129" spans="2:9" ht="20.100000000000001" customHeight="1" thickBot="1">
      <c r="B129" s="116" t="s">
        <v>16</v>
      </c>
      <c r="C129" s="117"/>
      <c r="D129" s="87">
        <f>D119</f>
        <v>31840</v>
      </c>
      <c r="E129" s="88">
        <f t="shared" ref="E129:I129" si="70">E119</f>
        <v>34480</v>
      </c>
      <c r="F129" s="88">
        <f t="shared" si="70"/>
        <v>34960</v>
      </c>
      <c r="G129" s="88">
        <f t="shared" si="70"/>
        <v>30240</v>
      </c>
      <c r="H129" s="88">
        <f t="shared" si="70"/>
        <v>24000</v>
      </c>
      <c r="I129" s="89">
        <f t="shared" si="70"/>
        <v>16480</v>
      </c>
    </row>
    <row r="130" spans="2:9" ht="20.100000000000001" customHeight="1" thickBot="1">
      <c r="B130" s="118" t="s">
        <v>17</v>
      </c>
      <c r="C130" s="119"/>
      <c r="D130" s="31">
        <f>SUM(D125:D129)</f>
        <v>251985</v>
      </c>
      <c r="E130" s="32">
        <f t="shared" ref="E130:I130" si="71">SUM(E125:E129)</f>
        <v>272567</v>
      </c>
      <c r="F130" s="32">
        <f t="shared" si="71"/>
        <v>271861</v>
      </c>
      <c r="G130" s="32">
        <f t="shared" si="71"/>
        <v>244150</v>
      </c>
      <c r="H130" s="32">
        <f t="shared" si="71"/>
        <v>193407</v>
      </c>
      <c r="I130" s="33">
        <f t="shared" si="71"/>
        <v>159307</v>
      </c>
    </row>
    <row r="131" spans="2:9" ht="15.95" customHeight="1"/>
    <row r="132" spans="2:9" ht="15.95" customHeight="1"/>
    <row r="133" spans="2:9" ht="15.95" customHeight="1"/>
    <row r="134" spans="2:9" ht="15.95" customHeight="1"/>
    <row r="135" spans="2:9" ht="15.95" customHeight="1"/>
    <row r="136" spans="2:9" ht="15.95" customHeight="1"/>
    <row r="137" spans="2:9" ht="15.95" customHeight="1"/>
    <row r="138" spans="2:9" ht="15.95" customHeight="1"/>
    <row r="139" spans="2:9" ht="15.95" customHeight="1"/>
    <row r="140" spans="2:9" ht="15.95" customHeight="1"/>
    <row r="141" spans="2:9" ht="15.95" customHeight="1"/>
  </sheetData>
  <mergeCells count="46">
    <mergeCell ref="B130:C130"/>
    <mergeCell ref="B125:C125"/>
    <mergeCell ref="B126:C126"/>
    <mergeCell ref="B127:C127"/>
    <mergeCell ref="B128:C128"/>
    <mergeCell ref="B129:C129"/>
    <mergeCell ref="B118:C118"/>
    <mergeCell ref="B119:C119"/>
    <mergeCell ref="B122:I122"/>
    <mergeCell ref="B112:C112"/>
    <mergeCell ref="B115:I115"/>
    <mergeCell ref="B24:B27"/>
    <mergeCell ref="B70:I70"/>
    <mergeCell ref="B73:B76"/>
    <mergeCell ref="B33:I33"/>
    <mergeCell ref="B84:I84"/>
    <mergeCell ref="B28:B31"/>
    <mergeCell ref="B36:B46"/>
    <mergeCell ref="B47:C47"/>
    <mergeCell ref="B48:B58"/>
    <mergeCell ref="B59:C59"/>
    <mergeCell ref="B77:B80"/>
    <mergeCell ref="B67:C67"/>
    <mergeCell ref="B68:C68"/>
    <mergeCell ref="B60:B66"/>
    <mergeCell ref="B81:C81"/>
    <mergeCell ref="B2:I2"/>
    <mergeCell ref="B8:I8"/>
    <mergeCell ref="B13:B15"/>
    <mergeCell ref="B10:I10"/>
    <mergeCell ref="B21:I21"/>
    <mergeCell ref="B16:B18"/>
    <mergeCell ref="B19:C19"/>
    <mergeCell ref="G6:I6"/>
    <mergeCell ref="G5:I5"/>
    <mergeCell ref="G4:I4"/>
    <mergeCell ref="B87:B90"/>
    <mergeCell ref="B91:B94"/>
    <mergeCell ref="B95:C95"/>
    <mergeCell ref="B98:I98"/>
    <mergeCell ref="B103:C103"/>
    <mergeCell ref="B104:C104"/>
    <mergeCell ref="B105:C105"/>
    <mergeCell ref="B106:C106"/>
    <mergeCell ref="B101:B102"/>
    <mergeCell ref="B109:I109"/>
  </mergeCells>
  <pageMargins left="0.39370078740157483" right="0.39370078740157483" top="0.39370078740157483" bottom="0.39370078740157483" header="0" footer="0.19685039370078741"/>
  <pageSetup paperSize="9" orientation="landscape" horizontalDpi="300" verticalDpi="300" r:id="rId1"/>
  <headerFooter>
    <oddFooter>&amp;C&amp;"Times New Roman,Normal"&amp;12[ Page &amp;P de &amp;N ]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corrigé du devoir</vt:lpstr>
    </vt:vector>
  </TitlesOfParts>
  <Company>famille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Abdenacer</dc:creator>
  <cp:lastModifiedBy>KHERRI</cp:lastModifiedBy>
  <cp:lastPrinted>2012-03-26T19:39:32Z</cp:lastPrinted>
  <dcterms:created xsi:type="dcterms:W3CDTF">2009-05-06T15:25:50Z</dcterms:created>
  <dcterms:modified xsi:type="dcterms:W3CDTF">2012-03-26T19:39:33Z</dcterms:modified>
</cp:coreProperties>
</file>